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 iterateDelta="0.0001"/>
</workbook>
</file>

<file path=xl/sharedStrings.xml><?xml version="1.0" encoding="utf-8"?>
<sst xmlns="http://schemas.openxmlformats.org/spreadsheetml/2006/main" count="140" uniqueCount="140">
  <si>
    <t xml:space="preserve">График оценочных процедур в МАОУ СОШ № 105  на I полугодие 2024-2025 учебного года</t>
  </si>
  <si>
    <t xml:space="preserve">Приложение 1
 к приказу № 7-П от 02.09.2024
УТВЕРЖДАЮ
директор МАОУ СОШ № 105
 _____________ Т.В. Ищенко</t>
  </si>
  <si>
    <t xml:space="preserve">УСЛОВНЫЕ ОБОЗНАЧЕНИЯ</t>
  </si>
  <si>
    <t>класс</t>
  </si>
  <si>
    <t>сентябрь</t>
  </si>
  <si>
    <t>октябрь</t>
  </si>
  <si>
    <t>ноябрь</t>
  </si>
  <si>
    <t>декабрь</t>
  </si>
  <si>
    <t xml:space="preserve">КОЛИЧЕСТВО ОЦЕНОЧНЫХ ПРОЦЕДУР</t>
  </si>
  <si>
    <t>Алгебра</t>
  </si>
  <si>
    <t>АЛГ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</si>
  <si>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</si>
  <si>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</si>
  <si>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</si>
  <si>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</si>
  <si>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</si>
  <si>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</si>
  <si>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</si>
  <si>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</si>
  <si>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</si>
  <si>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</si>
  <si>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</si>
  <si>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</si>
  <si>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</si>
  <si>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</si>
  <si>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</si>
  <si>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</si>
  <si>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</si>
  <si>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</si>
  <si>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</si>
  <si>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</si>
  <si>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</si>
  <si>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</si>
  <si>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 xml:space="preserve">Английский язык</t>
  </si>
  <si>
    <t>2а</t>
  </si>
  <si>
    <t>РУС*</t>
  </si>
  <si>
    <t>ЛИТ*</t>
  </si>
  <si>
    <t>МАТ*</t>
  </si>
  <si>
    <t>ОКР*</t>
  </si>
  <si>
    <t>Биология</t>
  </si>
  <si>
    <t>2б</t>
  </si>
  <si>
    <t xml:space="preserve"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</si>
  <si>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</si>
  <si>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</si>
  <si>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</si>
  <si>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</si>
  <si>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</si>
  <si>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</si>
  <si>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</si>
  <si>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2ж</t>
  </si>
  <si>
    <t>История</t>
  </si>
  <si>
    <t>2з</t>
  </si>
  <si>
    <t>Кубановедение</t>
  </si>
  <si>
    <t>2и</t>
  </si>
  <si>
    <t xml:space="preserve">Литература, литчтение</t>
  </si>
  <si>
    <t>3а</t>
  </si>
  <si>
    <t>КУБ*</t>
  </si>
  <si>
    <t>Математика</t>
  </si>
  <si>
    <t xml:space="preserve">
</t>
  </si>
  <si>
    <t>3б</t>
  </si>
  <si>
    <t>Музыка</t>
  </si>
  <si>
    <t>3в</t>
  </si>
  <si>
    <t>Немецкий</t>
  </si>
  <si>
    <t>3г</t>
  </si>
  <si>
    <t>ОБЗР</t>
  </si>
  <si>
    <t>3д</t>
  </si>
  <si>
    <t>Обществознание</t>
  </si>
  <si>
    <t>3е</t>
  </si>
  <si>
    <t xml:space="preserve">Окружающий мир</t>
  </si>
  <si>
    <t>3ж</t>
  </si>
  <si>
    <t xml:space="preserve">Русский язык</t>
  </si>
  <si>
    <t>3з</t>
  </si>
  <si>
    <t>Технология</t>
  </si>
  <si>
    <t>3и</t>
  </si>
  <si>
    <t>Физика</t>
  </si>
  <si>
    <t>3к</t>
  </si>
  <si>
    <t>Физкультура</t>
  </si>
  <si>
    <t>4а</t>
  </si>
  <si>
    <t>Французский</t>
  </si>
  <si>
    <t>4б</t>
  </si>
  <si>
    <t>Химия</t>
  </si>
  <si>
    <t>4в</t>
  </si>
  <si>
    <t xml:space="preserve">Админ раб</t>
  </si>
  <si>
    <t>*</t>
  </si>
  <si>
    <t>4г</t>
  </si>
  <si>
    <t>4д</t>
  </si>
  <si>
    <t>4е</t>
  </si>
  <si>
    <t>4ж</t>
  </si>
  <si>
    <t>4з</t>
  </si>
  <si>
    <t>4и</t>
  </si>
  <si>
    <t>4к</t>
  </si>
  <si>
    <t>4л</t>
  </si>
  <si>
    <t>4м</t>
  </si>
  <si>
    <t>5а</t>
  </si>
  <si>
    <t>5б</t>
  </si>
  <si>
    <t>БИО*</t>
  </si>
  <si>
    <t>5в</t>
  </si>
  <si>
    <t>5г</t>
  </si>
  <si>
    <t>5д</t>
  </si>
  <si>
    <t>5е</t>
  </si>
  <si>
    <t>5ж</t>
  </si>
  <si>
    <t>5з</t>
  </si>
  <si>
    <t>6а</t>
  </si>
  <si>
    <t>6б</t>
  </si>
  <si>
    <t>6в</t>
  </si>
  <si>
    <t>6г</t>
  </si>
  <si>
    <t>6д</t>
  </si>
  <si>
    <t>6е</t>
  </si>
  <si>
    <t>6ж</t>
  </si>
  <si>
    <t>6з</t>
  </si>
  <si>
    <t>6и</t>
  </si>
  <si>
    <t>7а</t>
  </si>
  <si>
    <t>7б</t>
  </si>
  <si>
    <t>7в</t>
  </si>
  <si>
    <t>7г</t>
  </si>
  <si>
    <t>7д</t>
  </si>
  <si>
    <t>МУЗ*</t>
  </si>
  <si>
    <t>7е</t>
  </si>
  <si>
    <t>ТЕХ*</t>
  </si>
  <si>
    <t>7ж</t>
  </si>
  <si>
    <t>8а</t>
  </si>
  <si>
    <t>8б</t>
  </si>
  <si>
    <t>8в</t>
  </si>
  <si>
    <t>8г</t>
  </si>
  <si>
    <t>8д</t>
  </si>
  <si>
    <t>8е</t>
  </si>
  <si>
    <t>9а</t>
  </si>
  <si>
    <t>9б</t>
  </si>
  <si>
    <t>9в</t>
  </si>
  <si>
    <t>9г</t>
  </si>
  <si>
    <t>9д</t>
  </si>
  <si>
    <t>9е</t>
  </si>
  <si>
    <t>9ж</t>
  </si>
  <si>
    <t>10а</t>
  </si>
  <si>
    <t>10б</t>
  </si>
  <si>
    <t>10в</t>
  </si>
  <si>
    <t>11а</t>
  </si>
  <si>
    <t>11б</t>
  </si>
  <si>
    <t>11в</t>
  </si>
  <si>
    <t xml:space="preserve"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</si>
</sst>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9">
    <font>
      <sz val="11.000000"/>
      <color indexed="64"/>
      <name val="Arial"/>
    </font>
    <font>
      <sz val="10.000000"/>
      <color indexed="65"/>
      <name val="Arial"/>
    </font>
    <font>
      <b/>
      <sz val="10.000000"/>
      <color indexed="64"/>
      <name val="Arial"/>
    </font>
    <font>
      <sz val="10.000000"/>
      <color rgb="FFCC0000"/>
      <name val="Arial"/>
    </font>
    <font>
      <b/>
      <sz val="10.000000"/>
      <color indexed="65"/>
      <name val="Arial"/>
    </font>
    <font>
      <i/>
      <sz val="10.000000"/>
      <color indexed="23"/>
      <name val="Arial"/>
    </font>
    <font>
      <sz val="10.000000"/>
      <color rgb="FF006600"/>
      <name val="Arial"/>
    </font>
    <font>
      <sz val="18.000000"/>
      <color indexed="64"/>
      <name val="Arial"/>
    </font>
    <font>
      <b/>
      <sz val="24.000000"/>
      <color indexed="64"/>
      <name val="Arial"/>
    </font>
    <font>
      <sz val="12.000000"/>
      <color indexed="64"/>
      <name val="Arial"/>
    </font>
    <font>
      <u/>
      <sz val="10.000000"/>
      <color rgb="FF0000EE"/>
      <name val="Arial"/>
    </font>
    <font>
      <sz val="10.000000"/>
      <color rgb="FF996600"/>
      <name val="Arial"/>
    </font>
    <font>
      <sz val="10.000000"/>
      <color indexed="63"/>
      <name val="Arial"/>
    </font>
    <font>
      <sz val="10.000000"/>
      <color indexed="64"/>
      <name val="Calibri"/>
    </font>
    <font>
      <b/>
      <sz val="10.000000"/>
      <color rgb="FFC00000"/>
      <name val="Calibri"/>
    </font>
    <font>
      <sz val="12.000000"/>
      <color indexed="64"/>
      <name val="Times New Roman"/>
    </font>
    <font>
      <sz val="11.000000"/>
      <color indexed="64"/>
      <name val="Calibri"/>
    </font>
    <font>
      <b/>
      <sz val="24.000000"/>
      <color indexed="64"/>
      <name val="Times New Roman"/>
    </font>
    <font>
      <sz val="14.000000"/>
      <color indexed="64"/>
      <name val="Times New Roman"/>
    </font>
    <font>
      <u/>
      <sz val="11.000000"/>
      <color indexed="64"/>
      <name val="Calibri"/>
    </font>
    <font>
      <b/>
      <sz val="10.000000"/>
      <color rgb="FF632423"/>
      <name val="Calibri"/>
    </font>
    <font>
      <sz val="12.000000"/>
      <color rgb="FF203864"/>
      <name val="Times New Roman"/>
    </font>
    <font>
      <sz val="10.000000"/>
      <color rgb="FF632423"/>
      <name val="Calibri"/>
    </font>
    <font>
      <i/>
      <sz val="12.000000"/>
      <color indexed="64"/>
      <name val="Times New Roman"/>
    </font>
    <font>
      <b/>
      <sz val="12.000000"/>
      <color rgb="FF203864"/>
      <name val="Times New Roman"/>
    </font>
    <font>
      <i/>
      <sz val="11.000000"/>
      <color indexed="64"/>
      <name val="Calibri"/>
    </font>
    <font>
      <b/>
      <sz val="11.000000"/>
      <color indexed="64"/>
      <name val="Calibri"/>
    </font>
    <font>
      <b/>
      <sz val="11.000000"/>
      <color rgb="FFC00000"/>
      <name val="Calibri"/>
    </font>
    <font>
      <b/>
      <sz val="12.000000"/>
      <color rgb="FFC00000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64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C0000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52"/>
      </patternFill>
    </fill>
    <fill>
      <patternFill patternType="solid">
        <fgColor rgb="FF8FAADC"/>
        <bgColor indexed="55"/>
      </patternFill>
    </fill>
    <fill>
      <patternFill patternType="solid">
        <fgColor rgb="FFFBE5D6"/>
        <bgColor rgb="FFDDDDDD"/>
      </patternFill>
    </fill>
    <fill>
      <patternFill patternType="solid">
        <fgColor indexed="65"/>
        <bgColor indexed="26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2" fillId="4" borderId="0" numFmtId="0" applyNumberFormat="1" applyFont="1" applyFill="1" applyBorder="1"/>
    <xf fontId="2" fillId="0" borderId="0" numFmtId="0" applyNumberFormat="1" applyFont="1" applyFill="1" applyBorder="1"/>
    <xf fontId="3" fillId="5" borderId="0" numFmtId="0" applyNumberFormat="1" applyFont="1" applyFill="1" applyBorder="1"/>
    <xf fontId="4" fillId="6" borderId="0" numFmtId="0" applyNumberFormat="1" applyFont="1" applyFill="1" applyBorder="1"/>
    <xf fontId="5" fillId="0" borderId="0" numFmtId="0" applyNumberFormat="1" applyFont="1" applyFill="1" applyBorder="1"/>
    <xf fontId="6" fillId="7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1" fillId="8" borderId="0" numFmtId="0" applyNumberFormat="1" applyFont="1" applyFill="1" applyBorder="1"/>
    <xf fontId="12" fillId="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</cellStyleXfs>
  <cellXfs count="68">
    <xf fontId="0" fillId="0" borderId="0" numFmtId="0" xfId="0"/>
    <xf fontId="13" fillId="0" borderId="0" numFmtId="0" xfId="0" applyFont="1" applyAlignment="1" applyProtection="1">
      <alignment horizontal="left" vertical="top"/>
    </xf>
    <xf fontId="14" fillId="0" borderId="0" numFmtId="0" xfId="0" applyFont="1" applyAlignment="1" applyProtection="1">
      <alignment horizontal="left" vertical="top"/>
    </xf>
    <xf fontId="15" fillId="0" borderId="0" numFmtId="0" xfId="0" applyFont="1" applyAlignment="1" applyProtection="1">
      <alignment horizontal="center" vertical="center"/>
    </xf>
    <xf fontId="16" fillId="0" borderId="0" numFmtId="0" xfId="0" applyFont="1" applyAlignment="1" applyProtection="1">
      <alignment horizontal="left" vertical="center"/>
    </xf>
    <xf fontId="16" fillId="0" borderId="0" numFmtId="0" xfId="0" applyFont="1" applyAlignment="1" applyProtection="1">
      <alignment horizontal="center" vertical="center"/>
    </xf>
    <xf fontId="16" fillId="0" borderId="0" numFmtId="0" xfId="0" applyFont="1" applyProtection="1"/>
    <xf fontId="17" fillId="0" borderId="0" numFmtId="0" xfId="0" applyFont="1" applyAlignment="1" applyProtection="1">
      <alignment horizontal="center" vertical="center"/>
    </xf>
    <xf fontId="15" fillId="0" borderId="0" numFmtId="0" xfId="0" applyFont="1" applyAlignment="1" applyProtection="1">
      <alignment horizontal="right" vertical="center" wrapText="1"/>
    </xf>
    <xf fontId="16" fillId="0" borderId="2" numFmtId="0" xfId="0" applyFont="1" applyBorder="1" applyAlignment="1" applyProtection="1">
      <alignment horizontal="left" vertical="center"/>
    </xf>
    <xf fontId="18" fillId="0" borderId="0" numFmtId="0" xfId="0" applyFont="1" applyAlignment="1" applyProtection="1">
      <alignment vertical="center"/>
    </xf>
    <xf fontId="19" fillId="0" borderId="0" numFmtId="0" xfId="0" applyFont="1" applyAlignment="1" applyProtection="1">
      <alignment vertical="center"/>
    </xf>
    <xf fontId="16" fillId="0" borderId="0" numFmtId="0" xfId="0" applyFont="1" applyAlignment="1" applyProtection="1">
      <alignment vertical="center"/>
    </xf>
    <xf fontId="0" fillId="0" borderId="0" numFmtId="0" xfId="0" applyAlignment="1" applyProtection="1">
      <alignment horizontal="center" vertical="center"/>
    </xf>
    <xf fontId="20" fillId="0" borderId="0" numFmtId="0" xfId="0" applyFont="1" applyAlignment="1" applyProtection="1">
      <alignment horizontal="center" vertical="center" wrapText="1"/>
    </xf>
    <xf fontId="21" fillId="9" borderId="3" numFmtId="0" xfId="0" applyFont="1" applyFill="1" applyBorder="1" applyAlignment="1" applyProtection="1">
      <alignment horizontal="center" vertical="center"/>
    </xf>
    <xf fontId="15" fillId="10" borderId="4" numFmtId="0" xfId="0" applyFont="1" applyFill="1" applyBorder="1" applyAlignment="1" applyProtection="1">
      <alignment horizontal="center" vertical="center"/>
    </xf>
    <xf fontId="15" fillId="11" borderId="4" numFmtId="0" xfId="0" applyFont="1" applyFill="1" applyBorder="1" applyAlignment="1" applyProtection="1">
      <alignment horizontal="center" vertical="center"/>
    </xf>
    <xf fontId="15" fillId="12" borderId="4" numFmtId="0" xfId="0" applyFont="1" applyFill="1" applyBorder="1" applyAlignment="1" applyProtection="1">
      <alignment horizontal="center" vertical="center"/>
    </xf>
    <xf fontId="15" fillId="12" borderId="5" numFmtId="0" xfId="0" applyFont="1" applyFill="1" applyBorder="1" applyAlignment="1" applyProtection="1">
      <alignment horizontal="center" vertical="center"/>
    </xf>
    <xf fontId="21" fillId="9" borderId="6" numFmtId="0" xfId="0" applyFont="1" applyFill="1" applyBorder="1" applyAlignment="1">
      <alignment horizontal="center" vertical="center"/>
    </xf>
    <xf fontId="15" fillId="13" borderId="7" numFmtId="0" xfId="0" applyFont="1" applyFill="1" applyBorder="1" applyAlignment="1" applyProtection="1">
      <alignment horizontal="center" vertical="center"/>
    </xf>
    <xf fontId="15" fillId="13" borderId="8" numFmtId="0" xfId="0" applyFont="1" applyFill="1" applyBorder="1" applyAlignment="1" applyProtection="1">
      <alignment horizontal="center" vertical="center"/>
    </xf>
    <xf fontId="15" fillId="14" borderId="9" numFmtId="0" xfId="0" applyFont="1" applyFill="1" applyBorder="1" applyAlignment="1" applyProtection="1">
      <alignment horizontal="center" vertical="center"/>
    </xf>
    <xf fontId="15" fillId="14" borderId="7" numFmtId="0" xfId="0" applyFont="1" applyFill="1" applyBorder="1" applyAlignment="1" applyProtection="1">
      <alignment horizontal="center" vertical="center"/>
    </xf>
    <xf fontId="15" fillId="14" borderId="8" numFmtId="0" xfId="0" applyFont="1" applyFill="1" applyBorder="1" applyAlignment="1" applyProtection="1">
      <alignment horizontal="center" vertical="center"/>
    </xf>
    <xf fontId="22" fillId="15" borderId="4" numFmtId="0" xfId="0" applyFont="1" applyFill="1" applyBorder="1" applyAlignment="1" applyProtection="1">
      <alignment horizontal="left" vertical="top" wrapText="1"/>
    </xf>
    <xf fontId="14" fillId="0" borderId="10" numFmtId="0" xfId="0" applyFont="1" applyBorder="1" applyAlignment="1" applyProtection="1">
      <alignment horizontal="left" vertical="top" wrapText="1"/>
    </xf>
    <xf fontId="21" fillId="9" borderId="11" numFmtId="0" xfId="0" applyFont="1" applyFill="1" applyBorder="1" applyAlignment="1" applyProtection="1">
      <alignment horizontal="center" vertical="center"/>
    </xf>
    <xf fontId="15" fillId="0" borderId="12" numFmtId="0" xfId="0" applyFont="1" applyBorder="1" applyAlignment="1" applyProtection="1">
      <alignment horizontal="center" vertical="center"/>
    </xf>
    <xf fontId="15" fillId="0" borderId="13" numFmtId="0" xfId="0" applyFont="1" applyBorder="1" applyAlignment="1" applyProtection="1">
      <alignment horizontal="center" vertical="center"/>
    </xf>
    <xf fontId="15" fillId="0" borderId="14" numFmtId="0" xfId="0" applyFont="1" applyBorder="1" applyAlignment="1" applyProtection="1">
      <alignment horizontal="center" vertical="center"/>
    </xf>
    <xf fontId="21" fillId="9" borderId="15" numFmtId="0" xfId="0" applyFont="1" applyFill="1" applyBorder="1" applyAlignment="1">
      <alignment horizontal="center" vertical="center"/>
    </xf>
    <xf fontId="15" fillId="0" borderId="16" numFmtId="0" xfId="0" applyFont="1" applyBorder="1" applyAlignment="1" applyProtection="1">
      <alignment horizontal="center" vertical="center"/>
    </xf>
    <xf fontId="23" fillId="0" borderId="4" numFmtId="0" xfId="0" applyFont="1" applyBorder="1" applyAlignment="1" applyProtection="1">
      <alignment horizontal="center" vertical="center"/>
    </xf>
    <xf fontId="22" fillId="15" borderId="12" numFmtId="0" xfId="0" applyFont="1" applyFill="1" applyBorder="1" applyAlignment="1" applyProtection="1">
      <alignment horizontal="left" vertical="top" wrapText="1"/>
    </xf>
    <xf fontId="14" fillId="0" borderId="4" numFmtId="0" xfId="0" applyFont="1" applyBorder="1" applyAlignment="1" applyProtection="1">
      <alignment horizontal="left" vertical="top" wrapText="1"/>
    </xf>
    <xf fontId="24" fillId="9" borderId="17" numFmtId="0" xfId="0" applyFont="1" applyFill="1" applyBorder="1" applyAlignment="1" applyProtection="1">
      <alignment horizontal="center" vertical="center"/>
    </xf>
    <xf fontId="16" fillId="0" borderId="4" numFmtId="0" xfId="0" applyFont="1" applyBorder="1" applyAlignment="1" applyProtection="1">
      <alignment horizontal="left" vertical="center"/>
    </xf>
    <xf fontId="16" fillId="0" borderId="5" numFmtId="0" xfId="0" applyFont="1" applyBorder="1" applyAlignment="1" applyProtection="1">
      <alignment horizontal="left" vertical="center"/>
    </xf>
    <xf fontId="24" fillId="9" borderId="18" numFmtId="0" xfId="0" applyFont="1" applyFill="1" applyBorder="1" applyAlignment="1" applyProtection="1">
      <alignment horizontal="center" vertical="center"/>
    </xf>
    <xf fontId="16" fillId="0" borderId="10" numFmtId="0" xfId="0" applyFont="1" applyBorder="1" applyAlignment="1" applyProtection="1">
      <alignment horizontal="left" vertical="center"/>
    </xf>
    <xf fontId="25" fillId="0" borderId="4" numFmtId="0" xfId="0" applyFont="1" applyBorder="1" applyAlignment="1" applyProtection="1">
      <alignment horizontal="center" vertical="center"/>
    </xf>
    <xf fontId="25" fillId="0" borderId="10" numFmtId="0" xfId="0" applyFont="1" applyBorder="1" applyAlignment="1" applyProtection="1">
      <alignment horizontal="center" vertical="center"/>
    </xf>
    <xf fontId="14" fillId="0" borderId="19" numFmtId="0" xfId="0" applyFont="1" applyBorder="1" applyAlignment="1" applyProtection="1">
      <alignment horizontal="left" vertical="top" wrapText="1"/>
    </xf>
    <xf fontId="24" fillId="9" borderId="5" numFmtId="0" xfId="0" applyFont="1" applyFill="1" applyBorder="1" applyAlignment="1" applyProtection="1">
      <alignment horizontal="center" vertical="center"/>
    </xf>
    <xf fontId="22" fillId="15" borderId="5" numFmtId="0" xfId="0" applyFont="1" applyFill="1" applyBorder="1" applyAlignment="1" applyProtection="1">
      <alignment horizontal="left" vertical="top" wrapText="1"/>
    </xf>
    <xf fontId="14" fillId="0" borderId="4" numFmtId="0" xfId="0" applyFont="1" applyBorder="1" applyAlignment="1" applyProtection="1">
      <alignment horizontal="left" vertical="top"/>
    </xf>
    <xf fontId="14" fillId="0" borderId="12" numFmtId="0" xfId="0" applyFont="1" applyBorder="1" applyAlignment="1" applyProtection="1">
      <alignment horizontal="left" vertical="top" wrapText="1"/>
    </xf>
    <xf fontId="16" fillId="0" borderId="0" numFmtId="0" xfId="0" applyFont="1" applyAlignment="1" applyProtection="1">
      <alignment wrapText="1"/>
    </xf>
    <xf fontId="22" fillId="0" borderId="4" numFmtId="0" xfId="0" applyFont="1" applyBorder="1" applyAlignment="1" applyProtection="1">
      <alignment horizontal="left" vertical="top" wrapText="1"/>
    </xf>
    <xf fontId="22" fillId="0" borderId="19" numFmtId="0" xfId="0" applyFont="1" applyBorder="1" applyAlignment="1" applyProtection="1">
      <alignment horizontal="left" vertical="top" wrapText="1"/>
    </xf>
    <xf fontId="26" fillId="0" borderId="4" numFmtId="0" xfId="0" applyFont="1" applyBorder="1" applyAlignment="1" applyProtection="1">
      <alignment horizontal="left" vertical="center"/>
    </xf>
    <xf fontId="24" fillId="9" borderId="20" numFmtId="0" xfId="0" applyFont="1" applyFill="1" applyBorder="1" applyAlignment="1" applyProtection="1">
      <alignment horizontal="center" vertical="center"/>
    </xf>
    <xf fontId="24" fillId="9" borderId="4" numFmtId="0" xfId="0" applyFont="1" applyFill="1" applyBorder="1" applyAlignment="1" applyProtection="1">
      <alignment horizontal="center" vertical="center"/>
    </xf>
    <xf fontId="22" fillId="0" borderId="0" numFmtId="0" xfId="0" applyFont="1" applyAlignment="1" applyProtection="1">
      <alignment horizontal="left" vertical="top" wrapText="1"/>
    </xf>
    <xf fontId="14" fillId="0" borderId="0" numFmtId="0" xfId="0" applyFont="1" applyAlignment="1" applyProtection="1">
      <alignment horizontal="left" vertical="top" wrapText="1"/>
    </xf>
    <xf fontId="26" fillId="0" borderId="4" numFmtId="0" xfId="0" applyFont="1" applyBorder="1" applyAlignment="1" applyProtection="1">
      <alignment horizontal="left" vertical="center" wrapText="1"/>
    </xf>
    <xf fontId="16" fillId="0" borderId="4" numFmtId="0" xfId="0" applyFont="1" applyBorder="1" applyAlignment="1" applyProtection="1">
      <alignment horizontal="left" vertical="center" wrapText="1"/>
    </xf>
    <xf fontId="27" fillId="0" borderId="0" numFmtId="0" xfId="0" applyFont="1" applyAlignment="1" applyProtection="1">
      <alignment wrapText="1"/>
    </xf>
    <xf fontId="15" fillId="0" borderId="0" numFmtId="0" xfId="0" applyFont="1" applyProtection="1"/>
    <xf fontId="15" fillId="0" borderId="0" numFmtId="0" xfId="0" applyFont="1" applyAlignment="1" applyProtection="1">
      <alignment wrapText="1"/>
    </xf>
    <xf fontId="28" fillId="0" borderId="0" numFmtId="0" xfId="0" applyFont="1" applyAlignment="1" applyProtection="1">
      <alignment wrapText="1"/>
    </xf>
    <xf fontId="15" fillId="9" borderId="0" numFmtId="0" xfId="0" applyFont="1" applyFill="1" applyAlignment="1" applyProtection="1">
      <alignment horizontal="center" vertical="center"/>
    </xf>
    <xf fontId="15" fillId="9" borderId="21" numFmtId="0" xfId="0" applyFont="1" applyFill="1" applyBorder="1" applyAlignment="1" applyProtection="1">
      <alignment horizontal="center" vertical="center"/>
    </xf>
    <xf fontId="28" fillId="0" borderId="0" numFmtId="0" xfId="0" applyFont="1" applyAlignment="1" applyProtection="1">
      <alignment horizontal="center" vertical="center" wrapText="1"/>
    </xf>
    <xf fontId="15" fillId="9" borderId="22" numFmtId="0" xfId="0" applyFont="1" applyFill="1" applyBorder="1" applyAlignment="1" applyProtection="1">
      <alignment horizontal="center" vertical="center"/>
    </xf>
    <xf fontId="20" fillId="0" borderId="4" numFmtId="0" xfId="0" applyFont="1" applyBorder="1" applyAlignment="1" applyProtection="1">
      <alignment horizontal="left" vertical="top" wrapText="1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Status 18" xfId="15"/>
    <cellStyle name="Text 19" xfId="16"/>
    <cellStyle name="Warning 20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40" workbookViewId="0">
      <pane xSplit="4" ySplit="7" topLeftCell="E8" activePane="bottomRight" state="frozen"/>
      <selection activeCell="CU82" activeCellId="0" sqref="CU82:DQ82"/>
    </sheetView>
  </sheetViews>
  <sheetFormatPr defaultColWidth="8.625" defaultRowHeight="14.25"/>
  <cols>
    <col customWidth="1" min="1" max="1" style="1" width="14.25"/>
    <col customWidth="1" min="2" max="2" style="2" width="4.5"/>
    <col customWidth="1" min="3" max="3" width="2.25"/>
    <col customWidth="1" min="4" max="4" style="3" width="5.375"/>
    <col customWidth="1" min="5" max="60" style="4" width="4.75"/>
    <col customWidth="1" min="61" max="61" style="4" width="5.5"/>
    <col customWidth="1" min="62" max="77" style="4" width="4.75"/>
    <col customWidth="1" min="78" max="78" style="4" width="5.375"/>
    <col customWidth="1" min="79" max="98" style="4" width="4.75"/>
    <col customWidth="1" min="99" max="119" style="5" width="4.75"/>
    <col customWidth="1" min="120" max="121" style="6" width="4.75"/>
    <col customWidth="1" min="122" max="1023" width="12.875"/>
    <col customWidth="1" min="1024" max="16384" width="10.5"/>
  </cols>
  <sheetData>
    <row r="1" ht="14.25">
      <c r="J1" s="7" t="s">
        <v>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J1" s="8" t="s">
        <v>1</v>
      </c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CE1" s="9"/>
    </row>
    <row r="2" ht="19.5" customHeight="1">
      <c r="F2" s="10"/>
      <c r="G2" s="10"/>
      <c r="H2" s="10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ht="19.5" customHeight="1">
      <c r="F3" s="11"/>
      <c r="G3" s="11"/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ht="19.5" customHeight="1">
      <c r="F4" s="12"/>
      <c r="G4" s="12"/>
      <c r="H4" s="12"/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ht="10.5" customHeight="1"/>
    <row r="6" s="13" customFormat="1" ht="30" customHeight="1">
      <c r="A6" s="14" t="s">
        <v>2</v>
      </c>
      <c r="B6" s="14"/>
      <c r="D6" s="15" t="s">
        <v>3</v>
      </c>
      <c r="E6" s="16" t="s">
        <v>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 t="s">
        <v>5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8" t="s">
        <v>6</v>
      </c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9"/>
      <c r="BX6" s="20" t="s">
        <v>3</v>
      </c>
      <c r="BY6" s="21" t="s">
        <v>7</v>
      </c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2"/>
      <c r="CV6" s="23" t="s">
        <v>8</v>
      </c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5"/>
    </row>
    <row r="7" s="13" customFormat="1" ht="18" customHeight="1">
      <c r="A7" s="26" t="s">
        <v>9</v>
      </c>
      <c r="B7" s="27" t="s">
        <v>10</v>
      </c>
      <c r="D7" s="28"/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K7" s="29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23</v>
      </c>
      <c r="X7" s="29">
        <v>24</v>
      </c>
      <c r="Y7" s="29">
        <v>25</v>
      </c>
      <c r="Z7" s="29">
        <v>26</v>
      </c>
      <c r="AA7" s="29">
        <v>27</v>
      </c>
      <c r="AB7" s="29">
        <v>28</v>
      </c>
      <c r="AC7" s="29">
        <v>30</v>
      </c>
      <c r="AD7" s="29">
        <v>1</v>
      </c>
      <c r="AE7" s="30">
        <v>2</v>
      </c>
      <c r="AF7" s="30">
        <v>3</v>
      </c>
      <c r="AG7" s="30">
        <v>4</v>
      </c>
      <c r="AH7" s="30">
        <v>5</v>
      </c>
      <c r="AI7" s="30">
        <v>7</v>
      </c>
      <c r="AJ7" s="30">
        <v>8</v>
      </c>
      <c r="AK7" s="30">
        <v>9</v>
      </c>
      <c r="AL7" s="30">
        <v>10</v>
      </c>
      <c r="AM7" s="30">
        <v>11</v>
      </c>
      <c r="AN7" s="30">
        <v>12</v>
      </c>
      <c r="AO7" s="30">
        <v>14</v>
      </c>
      <c r="AP7" s="30">
        <v>15</v>
      </c>
      <c r="AQ7" s="30">
        <v>16</v>
      </c>
      <c r="AR7" s="30">
        <v>17</v>
      </c>
      <c r="AS7" s="30">
        <v>18</v>
      </c>
      <c r="AT7" s="30">
        <v>19</v>
      </c>
      <c r="AU7" s="30">
        <v>21</v>
      </c>
      <c r="AV7" s="30">
        <v>22</v>
      </c>
      <c r="AW7" s="30">
        <v>23</v>
      </c>
      <c r="AX7" s="30">
        <v>24</v>
      </c>
      <c r="AY7" s="30">
        <v>25</v>
      </c>
      <c r="AZ7" s="30">
        <v>26</v>
      </c>
      <c r="BA7" s="30">
        <v>5</v>
      </c>
      <c r="BB7" s="30">
        <v>6</v>
      </c>
      <c r="BC7" s="30">
        <v>7</v>
      </c>
      <c r="BD7" s="30">
        <v>8</v>
      </c>
      <c r="BE7" s="30">
        <v>9</v>
      </c>
      <c r="BF7" s="30">
        <v>11</v>
      </c>
      <c r="BG7" s="30">
        <v>12</v>
      </c>
      <c r="BH7" s="30">
        <v>13</v>
      </c>
      <c r="BI7" s="30">
        <v>14</v>
      </c>
      <c r="BJ7" s="30">
        <v>15</v>
      </c>
      <c r="BK7" s="30">
        <v>16</v>
      </c>
      <c r="BL7" s="30">
        <v>18</v>
      </c>
      <c r="BM7" s="30">
        <v>19</v>
      </c>
      <c r="BN7" s="30">
        <v>20</v>
      </c>
      <c r="BO7" s="30">
        <v>21</v>
      </c>
      <c r="BP7" s="30">
        <v>22</v>
      </c>
      <c r="BQ7" s="30">
        <v>23</v>
      </c>
      <c r="BR7" s="30">
        <v>25</v>
      </c>
      <c r="BS7" s="30">
        <v>26</v>
      </c>
      <c r="BT7" s="30">
        <v>27</v>
      </c>
      <c r="BU7" s="30">
        <v>28</v>
      </c>
      <c r="BV7" s="30">
        <v>29</v>
      </c>
      <c r="BW7" s="31">
        <v>30</v>
      </c>
      <c r="BX7" s="32"/>
      <c r="BY7" s="33">
        <v>2</v>
      </c>
      <c r="BZ7" s="30">
        <v>3</v>
      </c>
      <c r="CA7" s="30">
        <v>4</v>
      </c>
      <c r="CB7" s="30">
        <v>5</v>
      </c>
      <c r="CC7" s="30">
        <v>6</v>
      </c>
      <c r="CD7" s="30">
        <v>7</v>
      </c>
      <c r="CE7" s="30">
        <v>9</v>
      </c>
      <c r="CF7" s="30">
        <v>10</v>
      </c>
      <c r="CG7" s="30">
        <v>11</v>
      </c>
      <c r="CH7" s="30">
        <v>12</v>
      </c>
      <c r="CI7" s="30">
        <v>13</v>
      </c>
      <c r="CJ7" s="30">
        <v>14</v>
      </c>
      <c r="CK7" s="30">
        <v>16</v>
      </c>
      <c r="CL7" s="30">
        <v>17</v>
      </c>
      <c r="CM7" s="30">
        <v>18</v>
      </c>
      <c r="CN7" s="30">
        <v>19</v>
      </c>
      <c r="CO7" s="30">
        <v>20</v>
      </c>
      <c r="CP7" s="30">
        <v>21</v>
      </c>
      <c r="CQ7" s="30">
        <v>23</v>
      </c>
      <c r="CR7" s="31">
        <v>24</v>
      </c>
      <c r="CS7" s="30">
        <v>25</v>
      </c>
      <c r="CT7" s="31">
        <v>26</v>
      </c>
      <c r="CU7" s="30">
        <v>27</v>
      </c>
      <c r="CV7" s="34" t="s">
        <v>11</v>
      </c>
      <c r="CW7" s="34" t="s">
        <v>12</v>
      </c>
      <c r="CX7" s="34" t="s">
        <v>10</v>
      </c>
      <c r="CY7" s="34" t="s">
        <v>13</v>
      </c>
      <c r="CZ7" s="34" t="s">
        <v>14</v>
      </c>
      <c r="DA7" s="34" t="s">
        <v>15</v>
      </c>
      <c r="DB7" s="34" t="s">
        <v>16</v>
      </c>
      <c r="DC7" s="34" t="s">
        <v>17</v>
      </c>
      <c r="DD7" s="34" t="s">
        <v>18</v>
      </c>
      <c r="DE7" s="34" t="s">
        <v>19</v>
      </c>
      <c r="DF7" s="34" t="s">
        <v>20</v>
      </c>
      <c r="DG7" s="34" t="s">
        <v>21</v>
      </c>
      <c r="DH7" s="34" t="s">
        <v>22</v>
      </c>
      <c r="DI7" s="34" t="s">
        <v>23</v>
      </c>
      <c r="DJ7" s="34" t="s">
        <v>24</v>
      </c>
      <c r="DK7" s="34" t="s">
        <v>25</v>
      </c>
      <c r="DL7" s="34" t="s">
        <v>26</v>
      </c>
      <c r="DM7" s="34" t="s">
        <v>27</v>
      </c>
      <c r="DN7" s="34" t="s">
        <v>28</v>
      </c>
      <c r="DO7" s="34" t="s">
        <v>29</v>
      </c>
      <c r="DP7" s="34" t="s">
        <v>30</v>
      </c>
      <c r="DQ7" s="34" t="s">
        <v>31</v>
      </c>
      <c r="DR7" s="34" t="s">
        <v>32</v>
      </c>
    </row>
    <row r="8" ht="18" customHeight="1">
      <c r="A8" s="35" t="s">
        <v>33</v>
      </c>
      <c r="B8" s="36" t="s">
        <v>23</v>
      </c>
      <c r="D8" s="37" t="s">
        <v>34</v>
      </c>
      <c r="E8" s="38"/>
      <c r="G8" s="38"/>
      <c r="H8" s="38"/>
      <c r="I8" s="38"/>
      <c r="J8" s="38"/>
      <c r="K8" s="38"/>
      <c r="L8" s="38" t="s">
        <v>12</v>
      </c>
      <c r="M8" s="38"/>
      <c r="N8" s="38" t="s">
        <v>11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 t="s">
        <v>26</v>
      </c>
      <c r="AA8" s="38"/>
      <c r="AB8" s="38"/>
      <c r="AC8" s="38"/>
      <c r="AD8" s="38" t="s">
        <v>19</v>
      </c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 t="s">
        <v>19</v>
      </c>
      <c r="AQ8" s="38"/>
      <c r="AR8" s="38" t="s">
        <v>11</v>
      </c>
      <c r="AS8" s="38"/>
      <c r="AT8" s="38"/>
      <c r="AU8" s="38"/>
      <c r="AV8" s="38" t="s">
        <v>12</v>
      </c>
      <c r="AW8" s="38"/>
      <c r="AX8" s="38"/>
      <c r="AY8" s="38"/>
      <c r="AZ8" s="38"/>
      <c r="BA8" s="38"/>
      <c r="BB8" s="38"/>
      <c r="BC8" s="38" t="s">
        <v>35</v>
      </c>
      <c r="BD8" s="38"/>
      <c r="BE8" s="38"/>
      <c r="BF8" s="38"/>
      <c r="BG8" s="38"/>
      <c r="BH8" s="38"/>
      <c r="BI8" s="38" t="s">
        <v>36</v>
      </c>
      <c r="BJ8" s="38"/>
      <c r="BK8" s="38"/>
      <c r="BL8" s="38"/>
      <c r="BM8" s="38"/>
      <c r="BN8" s="38"/>
      <c r="BO8" s="38" t="s">
        <v>12</v>
      </c>
      <c r="BP8" s="38"/>
      <c r="BQ8" s="38"/>
      <c r="BR8" s="38"/>
      <c r="BS8" s="38"/>
      <c r="BT8" s="38" t="s">
        <v>11</v>
      </c>
      <c r="BU8" s="38"/>
      <c r="BV8" s="38"/>
      <c r="BW8" s="39"/>
      <c r="BX8" s="40" t="s">
        <v>34</v>
      </c>
      <c r="BY8" s="41"/>
      <c r="BZ8" s="38"/>
      <c r="CA8" s="38" t="s">
        <v>37</v>
      </c>
      <c r="CB8" s="38"/>
      <c r="CC8" s="38"/>
      <c r="CD8" s="38"/>
      <c r="CE8" s="38"/>
      <c r="CF8" s="38"/>
      <c r="CG8" s="38"/>
      <c r="CH8" s="38" t="s">
        <v>38</v>
      </c>
      <c r="CI8" s="38"/>
      <c r="CJ8" s="38"/>
      <c r="CK8" s="38"/>
      <c r="CL8" s="38"/>
      <c r="CM8" s="38" t="s">
        <v>11</v>
      </c>
      <c r="CN8" s="38" t="s">
        <v>12</v>
      </c>
      <c r="CO8" s="38"/>
      <c r="CP8" s="38"/>
      <c r="CQ8" s="38"/>
      <c r="CR8" s="38" t="s">
        <v>19</v>
      </c>
      <c r="CS8" s="38"/>
      <c r="CT8" s="38"/>
      <c r="CU8" s="38"/>
      <c r="CV8" s="42">
        <v>5</v>
      </c>
      <c r="CW8" s="43">
        <v>5</v>
      </c>
      <c r="CX8" s="42">
        <f>COUNTIF(E8:CT8,"АЛГ")</f>
        <v>0</v>
      </c>
      <c r="CY8" s="42">
        <f>COUNTIF(E8:CT8,"ГЕМ")</f>
        <v>0</v>
      </c>
      <c r="CZ8" s="42">
        <f>COUNTIF(E8:CT8,"ВИС")</f>
        <v>0</v>
      </c>
      <c r="DA8" s="42">
        <f>COUNTIF(E8:CT8,"БИО")</f>
        <v>0</v>
      </c>
      <c r="DB8" s="42">
        <f>COUNTIF(E8:CT8,"ГЕО")</f>
        <v>0</v>
      </c>
      <c r="DC8" s="42">
        <f>COUNTIF(E8:CT8,"ИНФ")</f>
        <v>0</v>
      </c>
      <c r="DD8" s="42">
        <f>COUNTIF(E8:CT8,"ИСТ")</f>
        <v>0</v>
      </c>
      <c r="DE8" s="42">
        <v>4</v>
      </c>
      <c r="DF8" s="42">
        <f>COUNTIF(E8:CT8,"ОБЩ")</f>
        <v>0</v>
      </c>
      <c r="DG8" s="42">
        <f>COUNTIF(E8:CT8,"ФИЗ")</f>
        <v>0</v>
      </c>
      <c r="DH8" s="42">
        <f>COUNTIF(E8:CT8,"ХИМ")</f>
        <v>0</v>
      </c>
      <c r="DI8" s="42">
        <f>COUNTIF(E8:CT8,"АНГ")</f>
        <v>0</v>
      </c>
      <c r="DJ8" s="42">
        <f>COUNTIF(E8:CT8,"НЕМ")</f>
        <v>0</v>
      </c>
      <c r="DK8" s="42">
        <f>COUNTIF(E8:CT8,"ФРА")</f>
        <v>0</v>
      </c>
      <c r="DL8" s="42">
        <v>2</v>
      </c>
      <c r="DM8" s="42">
        <f>COUNTIF(E8:CT8,"ИЗО")</f>
        <v>0</v>
      </c>
      <c r="DN8" s="42">
        <f>COUNTIF(E8:CT8,"КУБ")</f>
        <v>0</v>
      </c>
      <c r="DO8" s="42">
        <f>COUNTIF(E8:CT8,"МУЗ")</f>
        <v>0</v>
      </c>
      <c r="DP8" s="42">
        <f>COUNTIF(E8:CT8,"ОБЗ")</f>
        <v>0</v>
      </c>
      <c r="DQ8" s="42">
        <f>COUNTIF(E8:CT8,"ТЕХ")</f>
        <v>0</v>
      </c>
      <c r="DR8" s="42">
        <f>COUNTIF(E8:CT8,"ФЗР")</f>
        <v>0</v>
      </c>
    </row>
    <row r="9" ht="18" customHeight="1">
      <c r="A9" s="26" t="s">
        <v>39</v>
      </c>
      <c r="B9" s="44" t="s">
        <v>15</v>
      </c>
      <c r="D9" s="45" t="s">
        <v>40</v>
      </c>
      <c r="E9" s="38"/>
      <c r="F9" s="38"/>
      <c r="G9" s="38"/>
      <c r="H9" s="38"/>
      <c r="I9" s="38"/>
      <c r="J9" s="38"/>
      <c r="K9" s="38"/>
      <c r="L9" s="38" t="s">
        <v>12</v>
      </c>
      <c r="M9" s="38"/>
      <c r="N9" s="38" t="s">
        <v>11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 t="s">
        <v>26</v>
      </c>
      <c r="Z9" s="38"/>
      <c r="AA9" s="38"/>
      <c r="AB9" s="38"/>
      <c r="AC9" s="38"/>
      <c r="AD9" s="38" t="s">
        <v>19</v>
      </c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 t="s">
        <v>19</v>
      </c>
      <c r="AQ9" s="38"/>
      <c r="AR9" s="38" t="s">
        <v>11</v>
      </c>
      <c r="AS9" s="38"/>
      <c r="AT9" s="38"/>
      <c r="AU9" s="38"/>
      <c r="AV9" s="38" t="s">
        <v>12</v>
      </c>
      <c r="AW9" s="38"/>
      <c r="AX9" s="38"/>
      <c r="AY9" s="38"/>
      <c r="AZ9" s="38"/>
      <c r="BA9" s="38"/>
      <c r="BB9" s="38"/>
      <c r="BC9" s="38" t="s">
        <v>35</v>
      </c>
      <c r="BD9" s="38"/>
      <c r="BE9" s="38"/>
      <c r="BF9" s="38"/>
      <c r="BG9" s="38"/>
      <c r="BH9" s="38"/>
      <c r="BI9" s="38" t="s">
        <v>36</v>
      </c>
      <c r="BJ9" s="38"/>
      <c r="BK9" s="38"/>
      <c r="BL9" s="38"/>
      <c r="BM9" s="38"/>
      <c r="BN9" s="38"/>
      <c r="BO9" s="38" t="s">
        <v>12</v>
      </c>
      <c r="BP9" s="38"/>
      <c r="BQ9" s="38"/>
      <c r="BR9" s="38"/>
      <c r="BS9" s="38"/>
      <c r="BT9" s="38" t="s">
        <v>11</v>
      </c>
      <c r="BU9" s="38"/>
      <c r="BV9" s="38"/>
      <c r="BW9" s="39"/>
      <c r="BX9" s="40" t="s">
        <v>40</v>
      </c>
      <c r="BY9" s="41"/>
      <c r="BZ9" s="38"/>
      <c r="CA9" s="38" t="s">
        <v>37</v>
      </c>
      <c r="CB9" s="38"/>
      <c r="CC9" s="38"/>
      <c r="CD9" s="38"/>
      <c r="CE9" s="38"/>
      <c r="CF9" s="38"/>
      <c r="CG9" s="38"/>
      <c r="CH9" s="38" t="s">
        <v>38</v>
      </c>
      <c r="CI9" s="38"/>
      <c r="CJ9" s="38"/>
      <c r="CK9" s="38"/>
      <c r="CL9" s="38"/>
      <c r="CM9" s="38" t="s">
        <v>11</v>
      </c>
      <c r="CN9" s="38" t="s">
        <v>12</v>
      </c>
      <c r="CO9" s="38"/>
      <c r="CP9" s="38"/>
      <c r="CQ9" s="38"/>
      <c r="CR9" s="38" t="s">
        <v>19</v>
      </c>
      <c r="CS9" s="38"/>
      <c r="CT9" s="38"/>
      <c r="CU9" s="38"/>
      <c r="CV9" s="42">
        <v>5</v>
      </c>
      <c r="CW9" s="43">
        <v>5</v>
      </c>
      <c r="CX9" s="42">
        <f>COUNTIF(E9:CT9,"АЛГ")</f>
        <v>0</v>
      </c>
      <c r="CY9" s="42">
        <f>COUNTIF(E9:CT9,"ГЕМ")</f>
        <v>0</v>
      </c>
      <c r="CZ9" s="42">
        <f>COUNTIF(E9:CT9,"ВИС")</f>
        <v>0</v>
      </c>
      <c r="DA9" s="42">
        <f>COUNTIF(E9:CT9,"БИО")</f>
        <v>0</v>
      </c>
      <c r="DB9" s="42">
        <f>COUNTIF(E9:CT9,"ГЕО")</f>
        <v>0</v>
      </c>
      <c r="DC9" s="42">
        <f>COUNTIF(E9:CT9,"ИНФ")</f>
        <v>0</v>
      </c>
      <c r="DD9" s="42">
        <f>COUNTIF(E9:CT9,"ИСТ")</f>
        <v>0</v>
      </c>
      <c r="DE9" s="42">
        <v>4</v>
      </c>
      <c r="DF9" s="42">
        <f>COUNTIF(E9:CT9,"ОБЩ")</f>
        <v>0</v>
      </c>
      <c r="DG9" s="42">
        <f>COUNTIF(E9:CT9,"ФИЗ")</f>
        <v>0</v>
      </c>
      <c r="DH9" s="42">
        <f>COUNTIF(E9:CT9,"ХИМ")</f>
        <v>0</v>
      </c>
      <c r="DI9" s="42">
        <f>COUNTIF(E9:CT9,"АНГ")</f>
        <v>0</v>
      </c>
      <c r="DJ9" s="42">
        <f>COUNTIF(E9:CT9,"НЕМ")</f>
        <v>0</v>
      </c>
      <c r="DK9" s="42">
        <f>COUNTIF(E9:CT9,"ФРА")</f>
        <v>0</v>
      </c>
      <c r="DL9" s="42">
        <v>2</v>
      </c>
      <c r="DM9" s="42">
        <f>COUNTIF(E9:CT9,"ИЗО")</f>
        <v>0</v>
      </c>
      <c r="DN9" s="42">
        <f>COUNTIF(E9:CT9,"КУБ")</f>
        <v>0</v>
      </c>
      <c r="DO9" s="42">
        <f>COUNTIF(E9:CT9,"МУЗ")</f>
        <v>0</v>
      </c>
      <c r="DP9" s="42">
        <f>COUNTIF(E9:CT9,"ОБЗ")</f>
        <v>0</v>
      </c>
      <c r="DQ9" s="42">
        <f>COUNTIF(E9:CT9,"ТЕХ")</f>
        <v>0</v>
      </c>
      <c r="DR9" s="42">
        <f>COUNTIF(E9:CT9,"ФЗР")</f>
        <v>0</v>
      </c>
    </row>
    <row r="10" ht="18" customHeight="1">
      <c r="A10" s="46" t="s">
        <v>41</v>
      </c>
      <c r="B10" s="47" t="s">
        <v>14</v>
      </c>
      <c r="D10" s="45" t="s">
        <v>42</v>
      </c>
      <c r="E10" s="38"/>
      <c r="F10" s="38"/>
      <c r="G10" s="38"/>
      <c r="H10" s="38"/>
      <c r="I10" s="38"/>
      <c r="J10" s="38"/>
      <c r="K10" s="38"/>
      <c r="L10" s="38" t="s">
        <v>12</v>
      </c>
      <c r="M10" s="38"/>
      <c r="N10" s="38" t="s">
        <v>11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 t="s">
        <v>26</v>
      </c>
      <c r="AB10" s="38"/>
      <c r="AC10" s="38"/>
      <c r="AD10" s="38" t="s">
        <v>19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 t="s">
        <v>19</v>
      </c>
      <c r="AQ10" s="38"/>
      <c r="AR10" s="38" t="s">
        <v>11</v>
      </c>
      <c r="AS10" s="38"/>
      <c r="AT10" s="38"/>
      <c r="AU10" s="38"/>
      <c r="AV10" s="38" t="s">
        <v>12</v>
      </c>
      <c r="AW10" s="38"/>
      <c r="AX10" s="38"/>
      <c r="AY10" s="38"/>
      <c r="AZ10" s="38"/>
      <c r="BA10" s="38"/>
      <c r="BB10" s="38"/>
      <c r="BC10" s="38" t="s">
        <v>35</v>
      </c>
      <c r="BD10" s="38"/>
      <c r="BE10" s="38"/>
      <c r="BF10" s="38"/>
      <c r="BG10" s="38"/>
      <c r="BH10" s="38"/>
      <c r="BI10" s="38" t="s">
        <v>36</v>
      </c>
      <c r="BJ10" s="38"/>
      <c r="BK10" s="38"/>
      <c r="BL10" s="38"/>
      <c r="BM10" s="38"/>
      <c r="BN10" s="38" t="s">
        <v>12</v>
      </c>
      <c r="BO10" s="38"/>
      <c r="BP10" s="38"/>
      <c r="BQ10" s="38"/>
      <c r="BR10" s="38"/>
      <c r="BS10" s="38"/>
      <c r="BT10" s="38" t="s">
        <v>11</v>
      </c>
      <c r="BU10" s="38"/>
      <c r="BV10" s="38"/>
      <c r="BW10" s="39"/>
      <c r="BX10" s="40" t="s">
        <v>42</v>
      </c>
      <c r="BY10" s="41"/>
      <c r="BZ10" s="38"/>
      <c r="CA10" s="38" t="s">
        <v>37</v>
      </c>
      <c r="CB10" s="38"/>
      <c r="CC10" s="38"/>
      <c r="CD10" s="38"/>
      <c r="CE10" s="38"/>
      <c r="CF10" s="38"/>
      <c r="CG10" s="38"/>
      <c r="CH10" s="38" t="s">
        <v>38</v>
      </c>
      <c r="CI10" s="38"/>
      <c r="CJ10" s="38"/>
      <c r="CK10" s="38"/>
      <c r="CL10" s="38"/>
      <c r="CM10" s="38" t="s">
        <v>11</v>
      </c>
      <c r="CN10" s="38" t="s">
        <v>12</v>
      </c>
      <c r="CO10" s="38"/>
      <c r="CP10" s="38"/>
      <c r="CQ10" s="38"/>
      <c r="CR10" s="38" t="s">
        <v>19</v>
      </c>
      <c r="CS10" s="38"/>
      <c r="CT10" s="38"/>
      <c r="CU10" s="38"/>
      <c r="CV10" s="42">
        <v>5</v>
      </c>
      <c r="CW10" s="43">
        <v>5</v>
      </c>
      <c r="CX10" s="42">
        <f>COUNTIF(E10:CT10,"АЛГ")</f>
        <v>0</v>
      </c>
      <c r="CY10" s="42">
        <f>COUNTIF(E10:CT10,"ГЕМ")</f>
        <v>0</v>
      </c>
      <c r="CZ10" s="42">
        <f>COUNTIF(E10:CT10,"ВИС")</f>
        <v>0</v>
      </c>
      <c r="DA10" s="42">
        <f>COUNTIF(E10:CT10,"БИО")</f>
        <v>0</v>
      </c>
      <c r="DB10" s="42">
        <f>COUNTIF(E10:CT10,"ГЕО")</f>
        <v>0</v>
      </c>
      <c r="DC10" s="42">
        <f>COUNTIF(E10:CT10,"ИНФ")</f>
        <v>0</v>
      </c>
      <c r="DD10" s="42">
        <f>COUNTIF(E10:CT10,"ИСТ")</f>
        <v>0</v>
      </c>
      <c r="DE10" s="42">
        <v>4</v>
      </c>
      <c r="DF10" s="42">
        <f>COUNTIF(E10:CT10,"ОБЩ")</f>
        <v>0</v>
      </c>
      <c r="DG10" s="42">
        <f>COUNTIF(E10:CT10,"ФИЗ")</f>
        <v>0</v>
      </c>
      <c r="DH10" s="42">
        <f>COUNTIF(E10:CT10,"ХИМ")</f>
        <v>0</v>
      </c>
      <c r="DI10" s="42">
        <f>COUNTIF(E10:CT10,"АНГ")</f>
        <v>0</v>
      </c>
      <c r="DJ10" s="42">
        <f>COUNTIF(E10:CT10,"НЕМ")</f>
        <v>0</v>
      </c>
      <c r="DK10" s="42">
        <f>COUNTIF(E10:CT10,"ФРА")</f>
        <v>0</v>
      </c>
      <c r="DL10" s="42">
        <v>2</v>
      </c>
      <c r="DM10" s="42">
        <f>COUNTIF(E10:CT10,"ИЗО")</f>
        <v>0</v>
      </c>
      <c r="DN10" s="42">
        <f>COUNTIF(E10:CT10,"КУБ")</f>
        <v>0</v>
      </c>
      <c r="DO10" s="42">
        <f>COUNTIF(E10:CT10,"МУЗ")</f>
        <v>0</v>
      </c>
      <c r="DP10" s="42">
        <f>COUNTIF(E10:CT10,"ОБЗ")</f>
        <v>0</v>
      </c>
      <c r="DQ10" s="42">
        <f>COUNTIF(E10:CT10,"ТЕХ")</f>
        <v>0</v>
      </c>
      <c r="DR10" s="42">
        <f>COUNTIF(E10:CT10,"ФЗР")</f>
        <v>0</v>
      </c>
    </row>
    <row r="11" ht="18" customHeight="1">
      <c r="A11" s="26" t="s">
        <v>43</v>
      </c>
      <c r="B11" s="48" t="s">
        <v>16</v>
      </c>
      <c r="D11" s="45" t="s">
        <v>44</v>
      </c>
      <c r="E11" s="38"/>
      <c r="F11" s="38"/>
      <c r="G11" s="38"/>
      <c r="H11" s="38"/>
      <c r="I11" s="38"/>
      <c r="J11" s="38"/>
      <c r="K11" s="38"/>
      <c r="L11" s="38" t="s">
        <v>12</v>
      </c>
      <c r="M11" s="38"/>
      <c r="N11" s="38" t="s">
        <v>11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 t="s">
        <v>26</v>
      </c>
      <c r="AD11" s="38" t="s">
        <v>19</v>
      </c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 t="s">
        <v>19</v>
      </c>
      <c r="AQ11" s="38"/>
      <c r="AR11" s="38" t="s">
        <v>11</v>
      </c>
      <c r="AS11" s="38"/>
      <c r="AT11" s="38"/>
      <c r="AU11" s="38"/>
      <c r="AV11" s="38" t="s">
        <v>12</v>
      </c>
      <c r="AW11" s="38"/>
      <c r="AX11" s="38"/>
      <c r="AY11" s="38"/>
      <c r="AZ11" s="38"/>
      <c r="BA11" s="38"/>
      <c r="BB11" s="38"/>
      <c r="BC11" s="38" t="s">
        <v>35</v>
      </c>
      <c r="BD11" s="38"/>
      <c r="BE11" s="38"/>
      <c r="BF11" s="38"/>
      <c r="BG11" s="38"/>
      <c r="BH11" s="38"/>
      <c r="BI11" s="38" t="s">
        <v>36</v>
      </c>
      <c r="BJ11" s="38"/>
      <c r="BK11" s="38"/>
      <c r="BL11" s="38"/>
      <c r="BM11" s="38"/>
      <c r="BN11" s="38"/>
      <c r="BO11" s="38" t="s">
        <v>12</v>
      </c>
      <c r="BP11" s="38"/>
      <c r="BQ11" s="38"/>
      <c r="BR11" s="38"/>
      <c r="BS11" s="38"/>
      <c r="BT11" s="38" t="s">
        <v>11</v>
      </c>
      <c r="BU11" s="38"/>
      <c r="BV11" s="38"/>
      <c r="BW11" s="39"/>
      <c r="BX11" s="40" t="s">
        <v>44</v>
      </c>
      <c r="BY11" s="41"/>
      <c r="BZ11" s="38"/>
      <c r="CA11" s="38" t="s">
        <v>37</v>
      </c>
      <c r="CB11" s="38"/>
      <c r="CC11" s="38"/>
      <c r="CD11" s="38"/>
      <c r="CE11" s="38"/>
      <c r="CF11" s="38"/>
      <c r="CG11" s="38"/>
      <c r="CH11" s="38" t="s">
        <v>38</v>
      </c>
      <c r="CI11" s="38"/>
      <c r="CJ11" s="38"/>
      <c r="CK11" s="38"/>
      <c r="CL11" s="38"/>
      <c r="CM11" s="38" t="s">
        <v>11</v>
      </c>
      <c r="CN11" s="38" t="s">
        <v>12</v>
      </c>
      <c r="CO11" s="38"/>
      <c r="CP11" s="38"/>
      <c r="CQ11" s="38"/>
      <c r="CR11" s="38" t="s">
        <v>19</v>
      </c>
      <c r="CS11" s="38"/>
      <c r="CT11" s="38"/>
      <c r="CU11" s="38"/>
      <c r="CV11" s="42">
        <v>5</v>
      </c>
      <c r="CW11" s="43">
        <v>5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4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2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</row>
    <row r="12" ht="18" customHeight="1">
      <c r="A12" s="26" t="s">
        <v>45</v>
      </c>
      <c r="B12" s="36" t="s">
        <v>13</v>
      </c>
      <c r="D12" s="45" t="s">
        <v>46</v>
      </c>
      <c r="E12" s="38"/>
      <c r="F12" s="38"/>
      <c r="G12" s="38"/>
      <c r="H12" s="38"/>
      <c r="I12" s="38"/>
      <c r="J12" s="38"/>
      <c r="K12" s="38"/>
      <c r="L12" s="38"/>
      <c r="M12" s="38" t="s">
        <v>12</v>
      </c>
      <c r="N12" s="38" t="s">
        <v>11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 t="s">
        <v>26</v>
      </c>
      <c r="AD12" s="38" t="s">
        <v>19</v>
      </c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 t="s">
        <v>19</v>
      </c>
      <c r="AQ12" s="38"/>
      <c r="AR12" s="38" t="s">
        <v>11</v>
      </c>
      <c r="AS12" s="38"/>
      <c r="AT12" s="38"/>
      <c r="AU12" s="38"/>
      <c r="AV12" s="38"/>
      <c r="AW12" s="38" t="s">
        <v>12</v>
      </c>
      <c r="AX12" s="38"/>
      <c r="AY12" s="38"/>
      <c r="AZ12" s="38"/>
      <c r="BA12" s="38"/>
      <c r="BB12" s="38"/>
      <c r="BC12" s="38" t="s">
        <v>35</v>
      </c>
      <c r="BD12" s="38"/>
      <c r="BE12" s="38"/>
      <c r="BF12" s="38"/>
      <c r="BG12" s="38"/>
      <c r="BH12" s="38"/>
      <c r="BI12" s="38" t="s">
        <v>36</v>
      </c>
      <c r="BJ12" s="38"/>
      <c r="BK12" s="38"/>
      <c r="BL12" s="38"/>
      <c r="BM12" s="38"/>
      <c r="BN12" s="38"/>
      <c r="BO12" s="38"/>
      <c r="BP12" s="38"/>
      <c r="BQ12" s="38"/>
      <c r="BR12" s="38" t="s">
        <v>12</v>
      </c>
      <c r="BS12" s="38"/>
      <c r="BT12" s="38" t="s">
        <v>11</v>
      </c>
      <c r="BU12" s="38"/>
      <c r="BV12" s="38"/>
      <c r="BW12" s="39"/>
      <c r="BX12" s="40" t="s">
        <v>46</v>
      </c>
      <c r="BY12" s="41"/>
      <c r="BZ12" s="38"/>
      <c r="CA12" s="38" t="s">
        <v>37</v>
      </c>
      <c r="CB12" s="38"/>
      <c r="CC12" s="38"/>
      <c r="CD12" s="38"/>
      <c r="CE12" s="38"/>
      <c r="CF12" s="38"/>
      <c r="CG12" s="38"/>
      <c r="CH12" s="38" t="s">
        <v>38</v>
      </c>
      <c r="CI12" s="38"/>
      <c r="CJ12" s="38"/>
      <c r="CK12" s="38"/>
      <c r="CL12" s="38"/>
      <c r="CM12" s="38" t="s">
        <v>11</v>
      </c>
      <c r="CN12" s="38"/>
      <c r="CO12" s="38"/>
      <c r="CP12" s="38"/>
      <c r="CQ12" s="38" t="s">
        <v>12</v>
      </c>
      <c r="CR12" s="38" t="s">
        <v>19</v>
      </c>
      <c r="CS12" s="38"/>
      <c r="CT12" s="38"/>
      <c r="CU12" s="38"/>
      <c r="CV12" s="42">
        <v>5</v>
      </c>
      <c r="CW12" s="43">
        <v>5</v>
      </c>
      <c r="CX12" s="42">
        <v>0</v>
      </c>
      <c r="CY12" s="42">
        <v>0</v>
      </c>
      <c r="CZ12" s="42">
        <v>0</v>
      </c>
      <c r="DA12" s="42">
        <v>0</v>
      </c>
      <c r="DB12" s="42">
        <v>0</v>
      </c>
      <c r="DC12" s="42">
        <v>0</v>
      </c>
      <c r="DD12" s="42">
        <v>0</v>
      </c>
      <c r="DE12" s="42">
        <v>4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2</v>
      </c>
      <c r="DM12" s="42">
        <v>0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</row>
    <row r="13" ht="18" customHeight="1">
      <c r="A13" s="26" t="s">
        <v>27</v>
      </c>
      <c r="B13" s="36" t="s">
        <v>27</v>
      </c>
      <c r="D13" s="45" t="s">
        <v>47</v>
      </c>
      <c r="E13" s="38"/>
      <c r="F13" s="38"/>
      <c r="G13" s="38"/>
      <c r="H13" s="38"/>
      <c r="I13" s="38"/>
      <c r="J13" s="38"/>
      <c r="K13" s="38"/>
      <c r="L13" s="38" t="s">
        <v>12</v>
      </c>
      <c r="M13" s="38"/>
      <c r="N13" s="38" t="s">
        <v>11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 t="s">
        <v>26</v>
      </c>
      <c r="AD13" s="38" t="s">
        <v>19</v>
      </c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 t="s">
        <v>19</v>
      </c>
      <c r="AQ13" s="38"/>
      <c r="AR13" s="38" t="s">
        <v>11</v>
      </c>
      <c r="AS13" s="38"/>
      <c r="AT13" s="38"/>
      <c r="AU13" s="38"/>
      <c r="AV13" s="38" t="s">
        <v>12</v>
      </c>
      <c r="AW13" s="38"/>
      <c r="AX13" s="38"/>
      <c r="AY13" s="38"/>
      <c r="AZ13" s="38"/>
      <c r="BA13" s="38"/>
      <c r="BB13" s="38"/>
      <c r="BC13" s="38" t="s">
        <v>35</v>
      </c>
      <c r="BD13" s="38"/>
      <c r="BE13" s="38"/>
      <c r="BF13" s="38"/>
      <c r="BG13" s="38"/>
      <c r="BH13" s="38"/>
      <c r="BI13" s="38" t="s">
        <v>36</v>
      </c>
      <c r="BJ13" s="38"/>
      <c r="BK13" s="38"/>
      <c r="BL13" s="38"/>
      <c r="BM13" s="38"/>
      <c r="BN13" s="38"/>
      <c r="BO13" s="38" t="s">
        <v>12</v>
      </c>
      <c r="BP13" s="38"/>
      <c r="BQ13" s="38"/>
      <c r="BR13" s="38"/>
      <c r="BS13" s="38"/>
      <c r="BT13" s="38" t="s">
        <v>11</v>
      </c>
      <c r="BU13" s="38"/>
      <c r="BV13" s="38"/>
      <c r="BW13" s="39"/>
      <c r="BX13" s="40" t="s">
        <v>47</v>
      </c>
      <c r="BY13" s="41"/>
      <c r="BZ13" s="38"/>
      <c r="CA13" s="38" t="s">
        <v>37</v>
      </c>
      <c r="CB13" s="38"/>
      <c r="CC13" s="38"/>
      <c r="CD13" s="38"/>
      <c r="CE13" s="38"/>
      <c r="CF13" s="38"/>
      <c r="CG13" s="38"/>
      <c r="CH13" s="38" t="s">
        <v>38</v>
      </c>
      <c r="CI13" s="38"/>
      <c r="CJ13" s="38"/>
      <c r="CK13" s="38"/>
      <c r="CL13" s="38"/>
      <c r="CM13" s="38" t="s">
        <v>11</v>
      </c>
      <c r="CN13" s="38" t="s">
        <v>12</v>
      </c>
      <c r="CO13" s="38"/>
      <c r="CP13" s="38"/>
      <c r="CQ13" s="38"/>
      <c r="CR13" s="38" t="s">
        <v>19</v>
      </c>
      <c r="CS13" s="38"/>
      <c r="CT13" s="38"/>
      <c r="CU13" s="38"/>
      <c r="CV13" s="42">
        <v>5</v>
      </c>
      <c r="CW13" s="43">
        <v>5</v>
      </c>
      <c r="CX13" s="42">
        <v>0</v>
      </c>
      <c r="CY13" s="42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0</v>
      </c>
      <c r="DE13" s="42">
        <v>4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2</v>
      </c>
      <c r="DM13" s="42">
        <v>0</v>
      </c>
      <c r="DN13" s="42">
        <v>0</v>
      </c>
      <c r="DO13" s="42">
        <v>0</v>
      </c>
      <c r="DP13" s="42">
        <v>0</v>
      </c>
      <c r="DQ13" s="42">
        <v>0</v>
      </c>
      <c r="DR13" s="42">
        <v>0</v>
      </c>
    </row>
    <row r="14" ht="18" customHeight="1">
      <c r="A14" s="26" t="s">
        <v>48</v>
      </c>
      <c r="B14" s="36" t="s">
        <v>17</v>
      </c>
      <c r="D14" s="45" t="s">
        <v>49</v>
      </c>
      <c r="E14" s="38"/>
      <c r="F14" s="38"/>
      <c r="G14" s="38"/>
      <c r="H14" s="38"/>
      <c r="I14" s="38"/>
      <c r="J14" s="38"/>
      <c r="K14" s="38"/>
      <c r="L14" s="38" t="s">
        <v>12</v>
      </c>
      <c r="M14" s="38"/>
      <c r="N14" s="38" t="s">
        <v>11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 t="s">
        <v>26</v>
      </c>
      <c r="AA14" s="38"/>
      <c r="AB14" s="38"/>
      <c r="AC14" s="38"/>
      <c r="AD14" s="38" t="s">
        <v>19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 t="s">
        <v>19</v>
      </c>
      <c r="AQ14" s="38"/>
      <c r="AR14" s="38" t="s">
        <v>11</v>
      </c>
      <c r="AS14" s="38"/>
      <c r="AT14" s="38"/>
      <c r="AU14" s="38"/>
      <c r="AV14" s="38" t="s">
        <v>12</v>
      </c>
      <c r="AW14" s="38"/>
      <c r="AX14" s="38"/>
      <c r="AY14" s="38"/>
      <c r="AZ14" s="38"/>
      <c r="BA14" s="38"/>
      <c r="BB14" s="38"/>
      <c r="BC14" s="38" t="s">
        <v>35</v>
      </c>
      <c r="BD14" s="38"/>
      <c r="BE14" s="38"/>
      <c r="BF14" s="38"/>
      <c r="BG14" s="38"/>
      <c r="BH14" s="38"/>
      <c r="BI14" s="38" t="s">
        <v>36</v>
      </c>
      <c r="BJ14" s="38"/>
      <c r="BK14" s="38"/>
      <c r="BL14" s="38"/>
      <c r="BM14" s="38"/>
      <c r="BN14" s="38"/>
      <c r="BO14" s="38" t="s">
        <v>12</v>
      </c>
      <c r="BP14" s="38"/>
      <c r="BQ14" s="38"/>
      <c r="BR14" s="38"/>
      <c r="BS14" s="38"/>
      <c r="BT14" s="38" t="s">
        <v>11</v>
      </c>
      <c r="BU14" s="38"/>
      <c r="BV14" s="38"/>
      <c r="BW14" s="39"/>
      <c r="BX14" s="40" t="s">
        <v>49</v>
      </c>
      <c r="BY14" s="41"/>
      <c r="BZ14" s="38"/>
      <c r="CA14" s="38" t="s">
        <v>37</v>
      </c>
      <c r="CB14" s="38"/>
      <c r="CC14" s="38"/>
      <c r="CD14" s="38"/>
      <c r="CE14" s="38"/>
      <c r="CF14" s="38"/>
      <c r="CG14" s="38"/>
      <c r="CH14" s="38" t="s">
        <v>38</v>
      </c>
      <c r="CI14" s="38"/>
      <c r="CJ14" s="38"/>
      <c r="CK14" s="38"/>
      <c r="CL14" s="38"/>
      <c r="CM14" s="38" t="s">
        <v>11</v>
      </c>
      <c r="CN14" s="38" t="s">
        <v>12</v>
      </c>
      <c r="CO14" s="38"/>
      <c r="CP14" s="38"/>
      <c r="CQ14" s="38"/>
      <c r="CR14" s="38" t="s">
        <v>19</v>
      </c>
      <c r="CS14" s="38"/>
      <c r="CT14" s="38"/>
      <c r="CU14" s="38"/>
      <c r="CV14" s="42">
        <v>5</v>
      </c>
      <c r="CW14" s="43">
        <v>5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4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2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</row>
    <row r="15" ht="18" customHeight="1">
      <c r="A15" s="26" t="s">
        <v>50</v>
      </c>
      <c r="B15" s="36" t="s">
        <v>18</v>
      </c>
      <c r="D15" s="45" t="s">
        <v>51</v>
      </c>
      <c r="E15" s="38"/>
      <c r="F15" s="38"/>
      <c r="G15" s="38"/>
      <c r="H15" s="38"/>
      <c r="I15" s="38"/>
      <c r="J15" s="38"/>
      <c r="K15" s="38"/>
      <c r="L15" s="38"/>
      <c r="M15" s="38" t="s">
        <v>12</v>
      </c>
      <c r="N15" s="38" t="s">
        <v>11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 t="s">
        <v>26</v>
      </c>
      <c r="AA15" s="38"/>
      <c r="AB15" s="38"/>
      <c r="AC15" s="38"/>
      <c r="AD15" s="38"/>
      <c r="AE15" s="38" t="s">
        <v>19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 t="s">
        <v>19</v>
      </c>
      <c r="AR15" s="38" t="s">
        <v>11</v>
      </c>
      <c r="AS15" s="38"/>
      <c r="AT15" s="38"/>
      <c r="AU15" s="38"/>
      <c r="AV15" s="38"/>
      <c r="AW15" s="38" t="s">
        <v>12</v>
      </c>
      <c r="AX15" s="38"/>
      <c r="AY15" s="38"/>
      <c r="AZ15" s="38"/>
      <c r="BA15" s="38"/>
      <c r="BB15" s="38"/>
      <c r="BC15" s="38" t="s">
        <v>35</v>
      </c>
      <c r="BD15" s="38"/>
      <c r="BE15" s="38"/>
      <c r="BF15" s="38"/>
      <c r="BG15" s="38"/>
      <c r="BH15" s="38"/>
      <c r="BI15" s="38" t="s">
        <v>36</v>
      </c>
      <c r="BJ15" s="38"/>
      <c r="BK15" s="38"/>
      <c r="BL15" s="38"/>
      <c r="BM15" s="38"/>
      <c r="BN15" s="38"/>
      <c r="BO15" s="38"/>
      <c r="BP15" s="38"/>
      <c r="BQ15" s="38"/>
      <c r="BR15" s="38" t="s">
        <v>12</v>
      </c>
      <c r="BS15" s="38"/>
      <c r="BT15" s="38" t="s">
        <v>11</v>
      </c>
      <c r="BU15" s="38"/>
      <c r="BV15" s="38"/>
      <c r="BW15" s="39"/>
      <c r="BX15" s="40" t="s">
        <v>51</v>
      </c>
      <c r="BY15" s="41"/>
      <c r="BZ15" s="38"/>
      <c r="CA15" s="38" t="s">
        <v>37</v>
      </c>
      <c r="CB15" s="38"/>
      <c r="CC15" s="38"/>
      <c r="CD15" s="38"/>
      <c r="CE15" s="38"/>
      <c r="CF15" s="38"/>
      <c r="CG15" s="38"/>
      <c r="CH15" s="38" t="s">
        <v>38</v>
      </c>
      <c r="CI15" s="38"/>
      <c r="CJ15" s="38"/>
      <c r="CK15" s="38"/>
      <c r="CL15" s="38"/>
      <c r="CM15" s="38" t="s">
        <v>11</v>
      </c>
      <c r="CN15" s="38"/>
      <c r="CO15" s="38"/>
      <c r="CP15" s="38"/>
      <c r="CQ15" s="38" t="s">
        <v>12</v>
      </c>
      <c r="CR15" s="38" t="s">
        <v>19</v>
      </c>
      <c r="CS15" s="38"/>
      <c r="CT15" s="38"/>
      <c r="CU15" s="38"/>
      <c r="CV15" s="42">
        <v>5</v>
      </c>
      <c r="CW15" s="43">
        <v>5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4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2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</row>
    <row r="16" ht="18" customHeight="1">
      <c r="A16" s="26" t="s">
        <v>52</v>
      </c>
      <c r="B16" s="36" t="s">
        <v>28</v>
      </c>
      <c r="D16" s="45" t="s">
        <v>53</v>
      </c>
      <c r="E16" s="38"/>
      <c r="F16" s="38"/>
      <c r="G16" s="38"/>
      <c r="H16" s="38"/>
      <c r="I16" s="38"/>
      <c r="J16" s="38"/>
      <c r="K16" s="38"/>
      <c r="L16" s="38" t="s">
        <v>12</v>
      </c>
      <c r="M16" s="38"/>
      <c r="N16" s="38" t="s">
        <v>11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 t="s">
        <v>26</v>
      </c>
      <c r="AA16" s="38"/>
      <c r="AB16" s="38"/>
      <c r="AC16" s="38"/>
      <c r="AD16" s="38" t="s">
        <v>19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 t="s">
        <v>19</v>
      </c>
      <c r="AQ16" s="38"/>
      <c r="AR16" s="38" t="s">
        <v>11</v>
      </c>
      <c r="AS16" s="38"/>
      <c r="AT16" s="38"/>
      <c r="AU16" s="38"/>
      <c r="AV16" s="38" t="s">
        <v>12</v>
      </c>
      <c r="AW16" s="38"/>
      <c r="AX16" s="38"/>
      <c r="AY16" s="38"/>
      <c r="AZ16" s="38"/>
      <c r="BA16" s="38"/>
      <c r="BB16" s="38"/>
      <c r="BC16" s="38" t="s">
        <v>35</v>
      </c>
      <c r="BD16" s="38"/>
      <c r="BE16" s="38"/>
      <c r="BF16" s="38"/>
      <c r="BG16" s="38"/>
      <c r="BH16" s="38"/>
      <c r="BI16" s="38" t="s">
        <v>36</v>
      </c>
      <c r="BJ16" s="38"/>
      <c r="BK16" s="38"/>
      <c r="BL16" s="38"/>
      <c r="BM16" s="38"/>
      <c r="BN16" s="38"/>
      <c r="BO16" s="38" t="s">
        <v>12</v>
      </c>
      <c r="BP16" s="38"/>
      <c r="BQ16" s="38"/>
      <c r="BR16" s="38"/>
      <c r="BS16" s="38"/>
      <c r="BT16" s="38" t="s">
        <v>11</v>
      </c>
      <c r="BU16" s="38"/>
      <c r="BV16" s="38"/>
      <c r="BW16" s="39"/>
      <c r="BX16" s="40" t="s">
        <v>53</v>
      </c>
      <c r="BY16" s="41"/>
      <c r="BZ16" s="38"/>
      <c r="CA16" s="38" t="s">
        <v>37</v>
      </c>
      <c r="CB16" s="38"/>
      <c r="CC16" s="38"/>
      <c r="CD16" s="38"/>
      <c r="CE16" s="38"/>
      <c r="CF16" s="38"/>
      <c r="CG16" s="38"/>
      <c r="CH16" s="38" t="s">
        <v>38</v>
      </c>
      <c r="CI16" s="38"/>
      <c r="CJ16" s="38"/>
      <c r="CK16" s="38"/>
      <c r="CL16" s="38"/>
      <c r="CM16" s="38" t="s">
        <v>11</v>
      </c>
      <c r="CN16" s="38" t="s">
        <v>12</v>
      </c>
      <c r="CO16" s="38"/>
      <c r="CP16" s="38"/>
      <c r="CQ16" s="38"/>
      <c r="CR16" s="38" t="s">
        <v>19</v>
      </c>
      <c r="CS16" s="38"/>
      <c r="CT16" s="38"/>
      <c r="CU16" s="38"/>
      <c r="CV16" s="42">
        <v>5</v>
      </c>
      <c r="CW16" s="43">
        <v>5</v>
      </c>
      <c r="CX16" s="42">
        <f>COUNTIF(E16:CT16,"АЛГ")</f>
        <v>0</v>
      </c>
      <c r="CY16" s="42">
        <f>COUNTIF(E16:CT16,"ГЕМ")</f>
        <v>0</v>
      </c>
      <c r="CZ16" s="42">
        <f>COUNTIF(E16:CT16,"ВИС")</f>
        <v>0</v>
      </c>
      <c r="DA16" s="42">
        <f>COUNTIF(E16:CT16,"БИО")</f>
        <v>0</v>
      </c>
      <c r="DB16" s="42">
        <f>COUNTIF(E16:CT16,"ГЕО")</f>
        <v>0</v>
      </c>
      <c r="DC16" s="42">
        <f>COUNTIF(E16:CT16,"ИНФ")</f>
        <v>0</v>
      </c>
      <c r="DD16" s="42">
        <f>COUNTIF(E16:CT16,"ИСТ")</f>
        <v>0</v>
      </c>
      <c r="DE16" s="42">
        <v>4</v>
      </c>
      <c r="DF16" s="42">
        <f>COUNTIF(E16:CT16,"ОБЩ")</f>
        <v>0</v>
      </c>
      <c r="DG16" s="42">
        <f>COUNTIF(E16:CT16,"ФИЗ")</f>
        <v>0</v>
      </c>
      <c r="DH16" s="42">
        <f>COUNTIF(E16:CT16,"ХИМ")</f>
        <v>0</v>
      </c>
      <c r="DI16" s="42">
        <f>COUNTIF(E16:CT16,"АНГ")</f>
        <v>0</v>
      </c>
      <c r="DJ16" s="42">
        <v>0</v>
      </c>
      <c r="DK16" s="42">
        <f>COUNTIF(E16:CT16,"ФРА")</f>
        <v>0</v>
      </c>
      <c r="DL16" s="42">
        <v>2</v>
      </c>
      <c r="DM16" s="42">
        <f>COUNTIF(E16:CT16,"ИЗО")</f>
        <v>0</v>
      </c>
      <c r="DN16" s="42">
        <f>COUNTIF(E16:CT16,"КУБ")</f>
        <v>0</v>
      </c>
      <c r="DO16" s="42">
        <f>COUNTIF(E16:CT16,"МУЗ")</f>
        <v>0</v>
      </c>
      <c r="DP16" s="42">
        <f>COUNTIF(E16:CT16,"ОБЗ")</f>
        <v>0</v>
      </c>
      <c r="DQ16" s="42">
        <f>COUNTIF(E16:CT16,"ТЕХ")</f>
        <v>0</v>
      </c>
      <c r="DR16" s="42">
        <f>COUNTIF(E16:CT16,"ФЗР")</f>
        <v>0</v>
      </c>
    </row>
    <row r="17" ht="18" customHeight="1">
      <c r="A17" s="26" t="s">
        <v>54</v>
      </c>
      <c r="B17" s="36" t="s">
        <v>19</v>
      </c>
      <c r="D17" s="45" t="s">
        <v>55</v>
      </c>
      <c r="E17" s="38"/>
      <c r="F17" s="38"/>
      <c r="G17" s="38"/>
      <c r="H17" s="38"/>
      <c r="I17" s="38"/>
      <c r="J17" s="38"/>
      <c r="K17" s="38"/>
      <c r="L17" s="38"/>
      <c r="M17" s="38"/>
      <c r="N17" s="38" t="s">
        <v>12</v>
      </c>
      <c r="O17" s="38"/>
      <c r="P17" s="38"/>
      <c r="Q17" s="38"/>
      <c r="R17" s="38" t="s">
        <v>35</v>
      </c>
      <c r="S17" s="38"/>
      <c r="T17" s="38"/>
      <c r="U17" s="38"/>
      <c r="V17" s="38"/>
      <c r="W17" s="38" t="s">
        <v>23</v>
      </c>
      <c r="X17" s="38"/>
      <c r="Y17" s="38"/>
      <c r="Z17" s="38"/>
      <c r="AA17" s="38" t="s">
        <v>26</v>
      </c>
      <c r="AB17" s="38"/>
      <c r="AC17" s="38"/>
      <c r="AD17" s="38"/>
      <c r="AE17" s="38" t="s">
        <v>12</v>
      </c>
      <c r="AF17" s="38" t="s">
        <v>19</v>
      </c>
      <c r="AG17" s="38"/>
      <c r="AH17" s="38"/>
      <c r="AI17" s="38"/>
      <c r="AJ17" s="38"/>
      <c r="AK17" s="38"/>
      <c r="AL17" s="38" t="s">
        <v>56</v>
      </c>
      <c r="AM17" s="38"/>
      <c r="AN17" s="38"/>
      <c r="AO17" s="38" t="s">
        <v>23</v>
      </c>
      <c r="AP17" s="38"/>
      <c r="AQ17" s="38"/>
      <c r="AR17" s="38"/>
      <c r="AS17" s="38"/>
      <c r="AT17" s="38"/>
      <c r="AU17" s="38"/>
      <c r="AV17" s="38"/>
      <c r="AW17" s="38" t="s">
        <v>12</v>
      </c>
      <c r="AX17" s="38"/>
      <c r="AY17" s="38"/>
      <c r="AZ17" s="38"/>
      <c r="BA17" s="38"/>
      <c r="BB17" s="38"/>
      <c r="BC17" s="38" t="s">
        <v>35</v>
      </c>
      <c r="BD17" s="38"/>
      <c r="BE17" s="38"/>
      <c r="BF17" s="38"/>
      <c r="BG17" s="38"/>
      <c r="BH17" s="38"/>
      <c r="BI17" s="38" t="s">
        <v>37</v>
      </c>
      <c r="BJ17" s="38"/>
      <c r="BK17" s="38"/>
      <c r="BL17" s="38"/>
      <c r="BM17" s="38" t="s">
        <v>19</v>
      </c>
      <c r="BN17" s="38"/>
      <c r="BO17" s="38"/>
      <c r="BP17" s="38"/>
      <c r="BQ17" s="38"/>
      <c r="BR17" s="38" t="s">
        <v>23</v>
      </c>
      <c r="BS17" s="38"/>
      <c r="BT17" s="38"/>
      <c r="BU17" s="38" t="s">
        <v>12</v>
      </c>
      <c r="BV17" s="38"/>
      <c r="BW17" s="39"/>
      <c r="BX17" s="40" t="s">
        <v>55</v>
      </c>
      <c r="BY17" s="41"/>
      <c r="BZ17" s="38"/>
      <c r="CA17" s="38" t="s">
        <v>38</v>
      </c>
      <c r="CB17" s="38"/>
      <c r="CC17" s="38"/>
      <c r="CD17" s="38"/>
      <c r="CE17" s="38"/>
      <c r="CF17" s="38" t="s">
        <v>11</v>
      </c>
      <c r="CG17" s="38"/>
      <c r="CH17" s="38"/>
      <c r="CI17" s="38"/>
      <c r="CJ17" s="38" t="s">
        <v>19</v>
      </c>
      <c r="CK17" s="38" t="s">
        <v>23</v>
      </c>
      <c r="CL17" s="38"/>
      <c r="CM17" s="38"/>
      <c r="CN17" s="38"/>
      <c r="CO17" s="38" t="s">
        <v>12</v>
      </c>
      <c r="CP17" s="38"/>
      <c r="CQ17" s="38"/>
      <c r="CR17" s="38"/>
      <c r="CS17" s="38"/>
      <c r="CT17" s="38" t="s">
        <v>26</v>
      </c>
      <c r="CU17" s="38"/>
      <c r="CV17" s="42">
        <v>3</v>
      </c>
      <c r="CW17" s="43">
        <v>6</v>
      </c>
      <c r="CX17" s="42">
        <f>COUNTIF(E17:CT17,"АЛГ")</f>
        <v>0</v>
      </c>
      <c r="CY17" s="42">
        <f>COUNTIF(E17:CT17,"ГЕМ")</f>
        <v>0</v>
      </c>
      <c r="CZ17" s="42">
        <f>COUNTIF(E17:CT17,"ВИС")</f>
        <v>0</v>
      </c>
      <c r="DA17" s="42">
        <f>COUNTIF(E17:CT17,"БИО")</f>
        <v>0</v>
      </c>
      <c r="DB17" s="42">
        <f>COUNTIF(E17:CT17,"ГЕО")</f>
        <v>0</v>
      </c>
      <c r="DC17" s="42">
        <f>COUNTIF(E17:CT17,"ИНФ")</f>
        <v>0</v>
      </c>
      <c r="DD17" s="42">
        <f>COUNTIF(E17:CT17,"ИСТ")</f>
        <v>0</v>
      </c>
      <c r="DE17" s="42">
        <f>COUNTIF(E17:CT17,"ЛИТ")</f>
        <v>3</v>
      </c>
      <c r="DF17" s="42">
        <f>COUNTIF(E17:CT17,"ОБЩ")</f>
        <v>0</v>
      </c>
      <c r="DG17" s="42">
        <f>COUNTIF(E17:CT17,"ФИЗ")</f>
        <v>0</v>
      </c>
      <c r="DH17" s="42">
        <f>COUNTIF(E17:CT17,"ХИМ")</f>
        <v>0</v>
      </c>
      <c r="DI17" s="42">
        <f>COUNTIF(E17:CT17,"АНГ")</f>
        <v>4</v>
      </c>
      <c r="DJ17" s="42">
        <f>COUNTIF(E17:CT17,"НЕМ")</f>
        <v>0</v>
      </c>
      <c r="DK17" s="42">
        <f>COUNTIF(E17:CT17,"ФРА")</f>
        <v>0</v>
      </c>
      <c r="DL17" s="42">
        <v>3</v>
      </c>
      <c r="DM17" s="42">
        <f>COUNTIF(E17:CT17,"ИЗО")</f>
        <v>0</v>
      </c>
      <c r="DN17" s="42">
        <v>1</v>
      </c>
      <c r="DO17" s="42">
        <f>COUNTIF(E17:CT17,"МУЗ")</f>
        <v>0</v>
      </c>
      <c r="DP17" s="42">
        <f>COUNTIF(E17:CT17,"ОБЗ")</f>
        <v>0</v>
      </c>
      <c r="DQ17" s="42">
        <f>COUNTIF(E17:CT17,"ТЕХ")</f>
        <v>0</v>
      </c>
      <c r="DR17" s="42">
        <f>COUNTIF(E17:CT17,"ФЗР")</f>
        <v>0</v>
      </c>
    </row>
    <row r="18" ht="18" customHeight="1">
      <c r="A18" s="26" t="s">
        <v>57</v>
      </c>
      <c r="B18" s="36" t="s">
        <v>12</v>
      </c>
      <c r="C18" s="49" t="s">
        <v>58</v>
      </c>
      <c r="D18" s="45" t="s">
        <v>59</v>
      </c>
      <c r="E18" s="38"/>
      <c r="F18" s="38"/>
      <c r="G18" s="38"/>
      <c r="H18" s="38"/>
      <c r="I18" s="38"/>
      <c r="J18" s="38"/>
      <c r="K18" s="38"/>
      <c r="L18" s="38"/>
      <c r="M18" s="38"/>
      <c r="N18" s="38" t="s">
        <v>12</v>
      </c>
      <c r="O18" s="38"/>
      <c r="P18" s="38"/>
      <c r="Q18" s="38"/>
      <c r="R18" s="38" t="s">
        <v>35</v>
      </c>
      <c r="S18" s="38"/>
      <c r="T18" s="38"/>
      <c r="U18" s="38"/>
      <c r="V18" s="38"/>
      <c r="W18" s="38"/>
      <c r="X18" s="38" t="s">
        <v>23</v>
      </c>
      <c r="Y18" s="38"/>
      <c r="Z18" s="38" t="s">
        <v>26</v>
      </c>
      <c r="AA18" s="38"/>
      <c r="AB18" s="38"/>
      <c r="AC18" s="38"/>
      <c r="AD18" s="38"/>
      <c r="AE18" s="38" t="s">
        <v>12</v>
      </c>
      <c r="AF18" s="38" t="s">
        <v>19</v>
      </c>
      <c r="AG18" s="38"/>
      <c r="AH18" s="38"/>
      <c r="AI18" s="38"/>
      <c r="AJ18" s="38"/>
      <c r="AK18" s="38"/>
      <c r="AL18" s="38" t="s">
        <v>56</v>
      </c>
      <c r="AM18" s="38"/>
      <c r="AN18" s="38"/>
      <c r="AO18" s="38"/>
      <c r="AP18" s="38"/>
      <c r="AQ18" s="38"/>
      <c r="AR18" s="38" t="s">
        <v>23</v>
      </c>
      <c r="AS18" s="38"/>
      <c r="AT18" s="38"/>
      <c r="AU18" s="38"/>
      <c r="AV18" s="38"/>
      <c r="AW18" s="38" t="s">
        <v>12</v>
      </c>
      <c r="AX18" s="38"/>
      <c r="AY18" s="38"/>
      <c r="AZ18" s="38"/>
      <c r="BA18" s="38"/>
      <c r="BB18" s="38"/>
      <c r="BC18" s="38" t="s">
        <v>35</v>
      </c>
      <c r="BD18" s="38"/>
      <c r="BE18" s="38"/>
      <c r="BF18" s="38"/>
      <c r="BG18" s="38"/>
      <c r="BH18" s="38"/>
      <c r="BI18" s="38" t="s">
        <v>37</v>
      </c>
      <c r="BJ18" s="38"/>
      <c r="BK18" s="38"/>
      <c r="BL18" s="38"/>
      <c r="BM18" s="38" t="s">
        <v>19</v>
      </c>
      <c r="BN18" s="38"/>
      <c r="BO18" s="38"/>
      <c r="BP18" s="38"/>
      <c r="BQ18" s="38"/>
      <c r="BR18" s="38" t="s">
        <v>23</v>
      </c>
      <c r="BS18" s="38"/>
      <c r="BT18" s="38"/>
      <c r="BU18" s="38" t="s">
        <v>12</v>
      </c>
      <c r="BV18" s="38"/>
      <c r="BW18" s="39"/>
      <c r="BX18" s="40" t="s">
        <v>59</v>
      </c>
      <c r="BY18" s="41"/>
      <c r="BZ18" s="38"/>
      <c r="CA18" s="38" t="s">
        <v>38</v>
      </c>
      <c r="CB18" s="38"/>
      <c r="CC18" s="38"/>
      <c r="CD18" s="38"/>
      <c r="CE18" s="38"/>
      <c r="CF18" s="38" t="s">
        <v>11</v>
      </c>
      <c r="CG18" s="38"/>
      <c r="CH18" s="38"/>
      <c r="CI18" s="38"/>
      <c r="CJ18" s="38"/>
      <c r="CK18" s="38" t="s">
        <v>19</v>
      </c>
      <c r="CL18" s="38"/>
      <c r="CM18" s="38" t="s">
        <v>12</v>
      </c>
      <c r="CN18" s="38" t="s">
        <v>23</v>
      </c>
      <c r="CO18" s="38"/>
      <c r="CP18" s="38"/>
      <c r="CQ18" s="38" t="s">
        <v>26</v>
      </c>
      <c r="CR18" s="38"/>
      <c r="CS18" s="38"/>
      <c r="CT18" s="38"/>
      <c r="CU18" s="38"/>
      <c r="CV18" s="42">
        <v>3</v>
      </c>
      <c r="CW18" s="43">
        <v>6</v>
      </c>
      <c r="CX18" s="42">
        <f>COUNTIF(E18:CT18,"АЛГ")</f>
        <v>0</v>
      </c>
      <c r="CY18" s="42">
        <f>COUNTIF(E18:CT18,"ГЕМ")</f>
        <v>0</v>
      </c>
      <c r="CZ18" s="42">
        <f>COUNTIF(E18:CT18,"ВИС")</f>
        <v>0</v>
      </c>
      <c r="DA18" s="42">
        <f>COUNTIF(E18:CT18,"БИО")</f>
        <v>0</v>
      </c>
      <c r="DB18" s="42">
        <f>COUNTIF(E18:CT18,"ГЕО")</f>
        <v>0</v>
      </c>
      <c r="DC18" s="42">
        <f>COUNTIF(E18:CT18,"ИНФ")</f>
        <v>0</v>
      </c>
      <c r="DD18" s="42">
        <f>COUNTIF(E18:CT18,"ИСТ")</f>
        <v>0</v>
      </c>
      <c r="DE18" s="42">
        <f>COUNTIF(E18:CT18,"ЛИТ")</f>
        <v>3</v>
      </c>
      <c r="DF18" s="42">
        <f>COUNTIF(E18:CT18,"ОБЩ")</f>
        <v>0</v>
      </c>
      <c r="DG18" s="42">
        <f>COUNTIF(E18:CT18,"ФИЗ")</f>
        <v>0</v>
      </c>
      <c r="DH18" s="42">
        <f>COUNTIF(E18:CT18,"ХИМ")</f>
        <v>0</v>
      </c>
      <c r="DI18" s="42">
        <f>COUNTIF(E18:CT18,"АНГ")</f>
        <v>4</v>
      </c>
      <c r="DJ18" s="42">
        <f>COUNTIF(E18:CT18,"НЕМ")</f>
        <v>0</v>
      </c>
      <c r="DK18" s="42">
        <f>COUNTIF(E18:CT18,"ФРА")</f>
        <v>0</v>
      </c>
      <c r="DL18" s="42">
        <v>3</v>
      </c>
      <c r="DM18" s="42">
        <f>COUNTIF(E18:CT18,"ИЗО")</f>
        <v>0</v>
      </c>
      <c r="DN18" s="42">
        <v>1</v>
      </c>
      <c r="DO18" s="42">
        <f>COUNTIF(E18:CT18,"МУЗ")</f>
        <v>0</v>
      </c>
      <c r="DP18" s="42">
        <f>COUNTIF(E18:CT18,"ОБЗ")</f>
        <v>0</v>
      </c>
      <c r="DQ18" s="42">
        <f>COUNTIF(E18:CT18,"ТЕХ")</f>
        <v>0</v>
      </c>
      <c r="DR18" s="42">
        <f>COUNTIF(E18:CT18,"ФЗР")</f>
        <v>0</v>
      </c>
    </row>
    <row r="19" ht="18" customHeight="1">
      <c r="A19" s="26" t="s">
        <v>60</v>
      </c>
      <c r="B19" s="36" t="s">
        <v>29</v>
      </c>
      <c r="C19" s="49"/>
      <c r="D19" s="45" t="s">
        <v>61</v>
      </c>
      <c r="E19" s="38"/>
      <c r="F19" s="38"/>
      <c r="G19" s="38"/>
      <c r="H19" s="38"/>
      <c r="I19" s="38"/>
      <c r="J19" s="38"/>
      <c r="K19" s="38"/>
      <c r="L19" s="38"/>
      <c r="M19" s="38"/>
      <c r="N19" s="38" t="s">
        <v>12</v>
      </c>
      <c r="O19" s="38"/>
      <c r="P19" s="38"/>
      <c r="Q19" s="38"/>
      <c r="R19" s="38" t="s">
        <v>35</v>
      </c>
      <c r="S19" s="38"/>
      <c r="T19" s="38"/>
      <c r="U19" s="38"/>
      <c r="V19" s="38"/>
      <c r="W19" s="38" t="s">
        <v>23</v>
      </c>
      <c r="X19" s="38"/>
      <c r="Y19" s="38"/>
      <c r="Z19" s="38" t="s">
        <v>26</v>
      </c>
      <c r="AA19" s="38"/>
      <c r="AB19" s="38"/>
      <c r="AC19" s="38"/>
      <c r="AD19" s="38"/>
      <c r="AE19" s="38" t="s">
        <v>12</v>
      </c>
      <c r="AF19" s="38" t="s">
        <v>19</v>
      </c>
      <c r="AG19" s="38"/>
      <c r="AH19" s="38"/>
      <c r="AI19" s="38"/>
      <c r="AJ19" s="38"/>
      <c r="AK19" s="38"/>
      <c r="AL19" s="38" t="s">
        <v>56</v>
      </c>
      <c r="AM19" s="38"/>
      <c r="AN19" s="38"/>
      <c r="AO19" s="38"/>
      <c r="AP19" s="38"/>
      <c r="AQ19" s="38"/>
      <c r="AR19" s="38" t="s">
        <v>23</v>
      </c>
      <c r="AS19" s="38"/>
      <c r="AT19" s="38"/>
      <c r="AU19" s="38"/>
      <c r="AV19" s="38"/>
      <c r="AW19" s="38" t="s">
        <v>12</v>
      </c>
      <c r="AX19" s="38"/>
      <c r="AY19" s="38"/>
      <c r="AZ19" s="38"/>
      <c r="BA19" s="38"/>
      <c r="BB19" s="38"/>
      <c r="BC19" s="38" t="s">
        <v>35</v>
      </c>
      <c r="BD19" s="38"/>
      <c r="BE19" s="38"/>
      <c r="BF19" s="38"/>
      <c r="BG19" s="38"/>
      <c r="BH19" s="38"/>
      <c r="BI19" s="38" t="s">
        <v>37</v>
      </c>
      <c r="BJ19" s="38"/>
      <c r="BK19" s="38"/>
      <c r="BL19" s="38"/>
      <c r="BM19" s="38" t="s">
        <v>19</v>
      </c>
      <c r="BN19" s="38"/>
      <c r="BO19" s="38"/>
      <c r="BP19" s="38" t="s">
        <v>23</v>
      </c>
      <c r="BQ19" s="38"/>
      <c r="BR19" s="38"/>
      <c r="BS19" s="38"/>
      <c r="BT19" s="38"/>
      <c r="BU19" s="38" t="s">
        <v>12</v>
      </c>
      <c r="BV19" s="38"/>
      <c r="BW19" s="39"/>
      <c r="BX19" s="40" t="s">
        <v>61</v>
      </c>
      <c r="BY19" s="41"/>
      <c r="BZ19" s="38"/>
      <c r="CA19" s="38" t="s">
        <v>38</v>
      </c>
      <c r="CB19" s="38"/>
      <c r="CC19" s="38"/>
      <c r="CD19" s="38"/>
      <c r="CE19" s="38"/>
      <c r="CF19" s="38" t="s">
        <v>11</v>
      </c>
      <c r="CG19" s="38"/>
      <c r="CH19" s="38"/>
      <c r="CI19" s="38"/>
      <c r="CJ19" s="38"/>
      <c r="CK19" s="38" t="s">
        <v>19</v>
      </c>
      <c r="CL19" s="38"/>
      <c r="CM19" s="38"/>
      <c r="CN19" s="38" t="s">
        <v>23</v>
      </c>
      <c r="CO19" s="38" t="s">
        <v>12</v>
      </c>
      <c r="CP19" s="38"/>
      <c r="CQ19" s="38"/>
      <c r="CR19" s="38"/>
      <c r="CS19" s="38"/>
      <c r="CT19" s="38" t="s">
        <v>26</v>
      </c>
      <c r="CU19" s="38"/>
      <c r="CV19" s="42">
        <v>3</v>
      </c>
      <c r="CW19" s="43">
        <v>6</v>
      </c>
      <c r="CX19" s="42">
        <f>COUNTIF(E19:CT19,"АЛГ")</f>
        <v>0</v>
      </c>
      <c r="CY19" s="42">
        <f>COUNTIF(E19:CT19,"ГЕМ")</f>
        <v>0</v>
      </c>
      <c r="CZ19" s="42">
        <f>COUNTIF(E19:CT19,"ВИС")</f>
        <v>0</v>
      </c>
      <c r="DA19" s="42">
        <f>COUNTIF(E19:CT19,"БИО")</f>
        <v>0</v>
      </c>
      <c r="DB19" s="42">
        <f>COUNTIF(E19:CT19,"ГЕО")</f>
        <v>0</v>
      </c>
      <c r="DC19" s="42">
        <f>COUNTIF(E19:CT19,"ИНФ")</f>
        <v>0</v>
      </c>
      <c r="DD19" s="42">
        <f>COUNTIF(E19:CT19,"ИСТ")</f>
        <v>0</v>
      </c>
      <c r="DE19" s="42">
        <f>COUNTIF(E19:CT19,"ЛИТ")</f>
        <v>3</v>
      </c>
      <c r="DF19" s="42">
        <f>COUNTIF(E19:CT19,"ОБЩ")</f>
        <v>0</v>
      </c>
      <c r="DG19" s="42">
        <f>COUNTIF(E19:CT19,"ФИЗ")</f>
        <v>0</v>
      </c>
      <c r="DH19" s="42">
        <f>COUNTIF(E19:CT19,"ХИМ")</f>
        <v>0</v>
      </c>
      <c r="DI19" s="42">
        <f>COUNTIF(E19:CT19,"АНГ")</f>
        <v>4</v>
      </c>
      <c r="DJ19" s="42">
        <f>COUNTIF(E19:CT19,"НЕМ")</f>
        <v>0</v>
      </c>
      <c r="DK19" s="42">
        <f>COUNTIF(E19:CT19,"ФРА")</f>
        <v>0</v>
      </c>
      <c r="DL19" s="42">
        <v>3</v>
      </c>
      <c r="DM19" s="42">
        <f>COUNTIF(E19:CT19,"ИЗО")</f>
        <v>0</v>
      </c>
      <c r="DN19" s="42">
        <v>1</v>
      </c>
      <c r="DO19" s="42">
        <f>COUNTIF(E19:CT19,"МУЗ")</f>
        <v>0</v>
      </c>
      <c r="DP19" s="42">
        <f>COUNTIF(E19:CT19,"ОБЗ")</f>
        <v>0</v>
      </c>
      <c r="DQ19" s="42">
        <f>COUNTIF(E19:CT19,"ТЕХ")</f>
        <v>0</v>
      </c>
      <c r="DR19" s="42">
        <f>COUNTIF(E19:CT19,"ФЗР")</f>
        <v>0</v>
      </c>
    </row>
    <row r="20" ht="18" customHeight="1">
      <c r="A20" s="26" t="s">
        <v>62</v>
      </c>
      <c r="B20" s="36" t="s">
        <v>24</v>
      </c>
      <c r="C20" s="49"/>
      <c r="D20" s="45" t="s">
        <v>63</v>
      </c>
      <c r="E20" s="38"/>
      <c r="F20" s="38"/>
      <c r="G20" s="38"/>
      <c r="H20" s="38"/>
      <c r="I20" s="38"/>
      <c r="J20" s="38"/>
      <c r="K20" s="38"/>
      <c r="L20" s="38"/>
      <c r="M20" s="38"/>
      <c r="N20" s="38" t="s">
        <v>12</v>
      </c>
      <c r="O20" s="38"/>
      <c r="P20" s="38"/>
      <c r="Q20" s="38"/>
      <c r="R20" s="38" t="s">
        <v>35</v>
      </c>
      <c r="S20" s="38"/>
      <c r="T20" s="38"/>
      <c r="U20" s="38"/>
      <c r="V20" s="38"/>
      <c r="W20" s="38" t="s">
        <v>23</v>
      </c>
      <c r="X20" s="38"/>
      <c r="Y20" s="38"/>
      <c r="Z20" s="38" t="s">
        <v>26</v>
      </c>
      <c r="AA20" s="38"/>
      <c r="AB20" s="38"/>
      <c r="AC20" s="38"/>
      <c r="AD20" s="38"/>
      <c r="AE20" s="38" t="s">
        <v>12</v>
      </c>
      <c r="AF20" s="38" t="s">
        <v>19</v>
      </c>
      <c r="AG20" s="38"/>
      <c r="AH20" s="38"/>
      <c r="AI20" s="38"/>
      <c r="AJ20" s="38"/>
      <c r="AK20" s="38"/>
      <c r="AL20" s="38" t="s">
        <v>56</v>
      </c>
      <c r="AM20" s="38"/>
      <c r="AN20" s="38"/>
      <c r="AO20" s="38"/>
      <c r="AP20" s="38"/>
      <c r="AQ20" s="38" t="s">
        <v>12</v>
      </c>
      <c r="AR20" s="38" t="s">
        <v>23</v>
      </c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 t="s">
        <v>35</v>
      </c>
      <c r="BD20" s="38"/>
      <c r="BE20" s="38"/>
      <c r="BF20" s="38"/>
      <c r="BG20" s="38"/>
      <c r="BH20" s="38"/>
      <c r="BI20" s="38" t="s">
        <v>37</v>
      </c>
      <c r="BJ20" s="38"/>
      <c r="BK20" s="38"/>
      <c r="BL20" s="38"/>
      <c r="BM20" s="38"/>
      <c r="BN20" s="38"/>
      <c r="BO20" s="38" t="s">
        <v>19</v>
      </c>
      <c r="BP20" s="38" t="s">
        <v>23</v>
      </c>
      <c r="BQ20" s="38"/>
      <c r="BR20" s="38"/>
      <c r="BS20" s="38"/>
      <c r="BT20" s="38"/>
      <c r="BU20" s="38" t="s">
        <v>12</v>
      </c>
      <c r="BV20" s="38"/>
      <c r="BW20" s="39"/>
      <c r="BX20" s="40" t="s">
        <v>63</v>
      </c>
      <c r="BY20" s="41"/>
      <c r="BZ20" s="38"/>
      <c r="CA20" s="38" t="s">
        <v>38</v>
      </c>
      <c r="CB20" s="38"/>
      <c r="CC20" s="38"/>
      <c r="CD20" s="38"/>
      <c r="CE20" s="38"/>
      <c r="CF20" s="38" t="s">
        <v>11</v>
      </c>
      <c r="CG20" s="38"/>
      <c r="CH20" s="38"/>
      <c r="CI20" s="38"/>
      <c r="CJ20" s="38"/>
      <c r="CK20" s="38" t="s">
        <v>23</v>
      </c>
      <c r="CL20" s="38" t="s">
        <v>12</v>
      </c>
      <c r="CM20" s="38"/>
      <c r="CN20" s="38" t="s">
        <v>19</v>
      </c>
      <c r="CO20" s="38" t="s">
        <v>26</v>
      </c>
      <c r="CP20" s="38"/>
      <c r="CQ20" s="38"/>
      <c r="CR20" s="38"/>
      <c r="CS20" s="38"/>
      <c r="CT20" s="38"/>
      <c r="CU20" s="38"/>
      <c r="CV20" s="42">
        <v>3</v>
      </c>
      <c r="CW20" s="43">
        <v>6</v>
      </c>
      <c r="CX20" s="42">
        <v>0</v>
      </c>
      <c r="CY20" s="42">
        <v>0</v>
      </c>
      <c r="CZ20" s="42">
        <v>0</v>
      </c>
      <c r="DA20" s="42">
        <v>0</v>
      </c>
      <c r="DB20" s="42">
        <v>0</v>
      </c>
      <c r="DC20" s="42">
        <v>0</v>
      </c>
      <c r="DD20" s="42">
        <v>0</v>
      </c>
      <c r="DE20" s="42">
        <v>3</v>
      </c>
      <c r="DF20" s="42">
        <v>0</v>
      </c>
      <c r="DG20" s="42">
        <v>0</v>
      </c>
      <c r="DH20" s="42">
        <v>0</v>
      </c>
      <c r="DI20" s="42">
        <v>4</v>
      </c>
      <c r="DJ20" s="42">
        <v>0</v>
      </c>
      <c r="DK20" s="42">
        <v>0</v>
      </c>
      <c r="DL20" s="42">
        <v>3</v>
      </c>
      <c r="DM20" s="42">
        <v>0</v>
      </c>
      <c r="DN20" s="42">
        <v>1</v>
      </c>
      <c r="DO20" s="42">
        <v>0</v>
      </c>
      <c r="DP20" s="42">
        <v>0</v>
      </c>
      <c r="DQ20" s="42">
        <v>0</v>
      </c>
      <c r="DR20" s="42">
        <v>0</v>
      </c>
    </row>
    <row r="21" ht="18" customHeight="1">
      <c r="A21" s="26" t="s">
        <v>64</v>
      </c>
      <c r="B21" s="36" t="s">
        <v>30</v>
      </c>
      <c r="C21" s="49"/>
      <c r="D21" s="45" t="s">
        <v>65</v>
      </c>
      <c r="E21" s="38"/>
      <c r="F21" s="38"/>
      <c r="G21" s="38"/>
      <c r="H21" s="38"/>
      <c r="I21" s="38"/>
      <c r="J21" s="38"/>
      <c r="K21" s="38"/>
      <c r="L21" s="38"/>
      <c r="M21" s="38"/>
      <c r="N21" s="38" t="s">
        <v>12</v>
      </c>
      <c r="O21" s="38"/>
      <c r="P21" s="38"/>
      <c r="Q21" s="38"/>
      <c r="R21" s="38" t="s">
        <v>35</v>
      </c>
      <c r="S21" s="38"/>
      <c r="T21" s="38"/>
      <c r="U21" s="38"/>
      <c r="V21" s="38"/>
      <c r="W21" s="38" t="s">
        <v>23</v>
      </c>
      <c r="X21" s="38"/>
      <c r="Y21" s="38"/>
      <c r="Z21" s="38" t="s">
        <v>26</v>
      </c>
      <c r="AA21" s="38"/>
      <c r="AB21" s="38"/>
      <c r="AC21" s="38"/>
      <c r="AD21" s="38" t="s">
        <v>19</v>
      </c>
      <c r="AE21" s="38" t="s">
        <v>12</v>
      </c>
      <c r="AF21" s="38"/>
      <c r="AG21" s="38"/>
      <c r="AH21" s="38"/>
      <c r="AI21" s="38"/>
      <c r="AJ21" s="38"/>
      <c r="AK21" s="38"/>
      <c r="AL21" s="38" t="s">
        <v>56</v>
      </c>
      <c r="AM21" s="38"/>
      <c r="AN21" s="38"/>
      <c r="AO21" s="38" t="s">
        <v>23</v>
      </c>
      <c r="AP21" s="38"/>
      <c r="AQ21" s="38"/>
      <c r="AR21" s="38"/>
      <c r="AS21" s="38"/>
      <c r="AT21" s="38"/>
      <c r="AU21" s="38"/>
      <c r="AV21" s="38"/>
      <c r="AW21" s="38" t="s">
        <v>12</v>
      </c>
      <c r="AX21" s="38"/>
      <c r="AY21" s="38"/>
      <c r="AZ21" s="38"/>
      <c r="BA21" s="38"/>
      <c r="BB21" s="38"/>
      <c r="BC21" s="38" t="s">
        <v>35</v>
      </c>
      <c r="BD21" s="38"/>
      <c r="BE21" s="38"/>
      <c r="BF21" s="38"/>
      <c r="BG21" s="38"/>
      <c r="BH21" s="38"/>
      <c r="BI21" s="38" t="s">
        <v>37</v>
      </c>
      <c r="BJ21" s="38"/>
      <c r="BK21" s="38"/>
      <c r="BL21" s="38"/>
      <c r="BM21" s="38" t="s">
        <v>19</v>
      </c>
      <c r="BN21" s="38"/>
      <c r="BO21" s="38"/>
      <c r="BP21" s="38"/>
      <c r="BQ21" s="38"/>
      <c r="BR21" s="38" t="s">
        <v>23</v>
      </c>
      <c r="BS21" s="38"/>
      <c r="BT21" s="38"/>
      <c r="BU21" s="38" t="s">
        <v>12</v>
      </c>
      <c r="BV21" s="38"/>
      <c r="BW21" s="39"/>
      <c r="BX21" s="40" t="s">
        <v>65</v>
      </c>
      <c r="BY21" s="41"/>
      <c r="BZ21" s="38"/>
      <c r="CA21" s="38" t="s">
        <v>38</v>
      </c>
      <c r="CB21" s="38"/>
      <c r="CC21" s="38"/>
      <c r="CD21" s="38"/>
      <c r="CE21" s="38"/>
      <c r="CF21" s="38" t="s">
        <v>11</v>
      </c>
      <c r="CG21" s="38"/>
      <c r="CH21" s="38"/>
      <c r="CI21" s="38"/>
      <c r="CJ21" s="38"/>
      <c r="CK21" s="38" t="s">
        <v>19</v>
      </c>
      <c r="CL21" s="38"/>
      <c r="CM21" s="38"/>
      <c r="CN21" s="38" t="s">
        <v>12</v>
      </c>
      <c r="CO21" s="38" t="s">
        <v>23</v>
      </c>
      <c r="CP21" s="38"/>
      <c r="CQ21" s="38"/>
      <c r="CR21" s="38"/>
      <c r="CS21" s="38"/>
      <c r="CT21" s="38" t="s">
        <v>26</v>
      </c>
      <c r="CU21" s="38"/>
      <c r="CV21" s="42">
        <v>3</v>
      </c>
      <c r="CW21" s="43">
        <v>6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3</v>
      </c>
      <c r="DF21" s="42">
        <v>0</v>
      </c>
      <c r="DG21" s="42">
        <v>0</v>
      </c>
      <c r="DH21" s="42">
        <v>0</v>
      </c>
      <c r="DI21" s="42">
        <v>4</v>
      </c>
      <c r="DJ21" s="42">
        <v>0</v>
      </c>
      <c r="DK21" s="42">
        <v>0</v>
      </c>
      <c r="DL21" s="42">
        <v>3</v>
      </c>
      <c r="DM21" s="42">
        <v>0</v>
      </c>
      <c r="DN21" s="42">
        <v>1</v>
      </c>
      <c r="DO21" s="42">
        <v>0</v>
      </c>
      <c r="DP21" s="42">
        <v>0</v>
      </c>
      <c r="DQ21" s="42">
        <v>0</v>
      </c>
      <c r="DR21" s="42">
        <v>0</v>
      </c>
    </row>
    <row r="22" ht="18" customHeight="1">
      <c r="A22" s="26" t="s">
        <v>66</v>
      </c>
      <c r="B22" s="36" t="s">
        <v>20</v>
      </c>
      <c r="C22" s="49"/>
      <c r="D22" s="45" t="s">
        <v>67</v>
      </c>
      <c r="E22" s="38"/>
      <c r="F22" s="38"/>
      <c r="G22" s="38"/>
      <c r="H22" s="38"/>
      <c r="I22" s="38"/>
      <c r="J22" s="38"/>
      <c r="K22" s="38"/>
      <c r="L22" s="38"/>
      <c r="M22" s="38"/>
      <c r="N22" s="38" t="s">
        <v>12</v>
      </c>
      <c r="O22" s="38"/>
      <c r="P22" s="38"/>
      <c r="Q22" s="38"/>
      <c r="R22" s="38" t="s">
        <v>35</v>
      </c>
      <c r="S22" s="38"/>
      <c r="T22" s="38"/>
      <c r="U22" s="38"/>
      <c r="V22" s="38"/>
      <c r="W22" s="38" t="s">
        <v>23</v>
      </c>
      <c r="X22" s="38"/>
      <c r="Y22" s="38"/>
      <c r="Z22" s="38"/>
      <c r="AA22" s="38" t="s">
        <v>26</v>
      </c>
      <c r="AB22" s="38"/>
      <c r="AC22" s="38"/>
      <c r="AD22" s="38"/>
      <c r="AE22" s="38" t="s">
        <v>19</v>
      </c>
      <c r="AF22" s="38" t="s">
        <v>12</v>
      </c>
      <c r="AG22" s="38"/>
      <c r="AH22" s="38"/>
      <c r="AI22" s="38"/>
      <c r="AJ22" s="38"/>
      <c r="AK22" s="38"/>
      <c r="AL22" s="38" t="s">
        <v>56</v>
      </c>
      <c r="AM22" s="38"/>
      <c r="AN22" s="38"/>
      <c r="AO22" s="38"/>
      <c r="AP22" s="38"/>
      <c r="AQ22" s="38"/>
      <c r="AR22" s="38" t="s">
        <v>23</v>
      </c>
      <c r="AS22" s="38"/>
      <c r="AT22" s="38"/>
      <c r="AU22" s="38"/>
      <c r="AV22" s="38"/>
      <c r="AW22" s="38" t="s">
        <v>12</v>
      </c>
      <c r="AX22" s="38"/>
      <c r="AY22" s="38"/>
      <c r="AZ22" s="38"/>
      <c r="BA22" s="38"/>
      <c r="BB22" s="38"/>
      <c r="BC22" s="38" t="s">
        <v>35</v>
      </c>
      <c r="BD22" s="38"/>
      <c r="BE22" s="38"/>
      <c r="BF22" s="38"/>
      <c r="BG22" s="38"/>
      <c r="BH22" s="38"/>
      <c r="BI22" s="38" t="s">
        <v>37</v>
      </c>
      <c r="BJ22" s="38"/>
      <c r="BK22" s="38"/>
      <c r="BL22" s="38"/>
      <c r="BM22" s="38" t="s">
        <v>19</v>
      </c>
      <c r="BN22" s="38"/>
      <c r="BO22" s="38"/>
      <c r="BP22" s="38" t="s">
        <v>23</v>
      </c>
      <c r="BQ22" s="38"/>
      <c r="BR22" s="38"/>
      <c r="BS22" s="38"/>
      <c r="BT22" s="38"/>
      <c r="BU22" s="38" t="s">
        <v>12</v>
      </c>
      <c r="BV22" s="38"/>
      <c r="BW22" s="39"/>
      <c r="BX22" s="40" t="s">
        <v>67</v>
      </c>
      <c r="BY22" s="41"/>
      <c r="BZ22" s="38"/>
      <c r="CA22" s="38" t="s">
        <v>38</v>
      </c>
      <c r="CB22" s="38"/>
      <c r="CC22" s="38"/>
      <c r="CD22" s="38"/>
      <c r="CE22" s="38"/>
      <c r="CF22" s="38" t="s">
        <v>11</v>
      </c>
      <c r="CG22" s="38"/>
      <c r="CH22" s="38"/>
      <c r="CI22" s="38"/>
      <c r="CJ22" s="38"/>
      <c r="CK22" s="38" t="s">
        <v>19</v>
      </c>
      <c r="CL22" s="38"/>
      <c r="CM22" s="38"/>
      <c r="CN22" s="38" t="s">
        <v>12</v>
      </c>
      <c r="CO22" s="38" t="s">
        <v>23</v>
      </c>
      <c r="CP22" s="38"/>
      <c r="CQ22" s="38"/>
      <c r="CR22" s="38"/>
      <c r="CS22" s="38" t="s">
        <v>26</v>
      </c>
      <c r="CT22" s="38"/>
      <c r="CU22" s="38"/>
      <c r="CV22" s="42">
        <v>3</v>
      </c>
      <c r="CW22" s="43">
        <v>6</v>
      </c>
      <c r="CX22" s="42">
        <v>0</v>
      </c>
      <c r="CY22" s="42">
        <v>0</v>
      </c>
      <c r="CZ22" s="42">
        <v>0</v>
      </c>
      <c r="DA22" s="42">
        <v>0</v>
      </c>
      <c r="DB22" s="42">
        <v>0</v>
      </c>
      <c r="DC22" s="42">
        <v>0</v>
      </c>
      <c r="DD22" s="42">
        <v>0</v>
      </c>
      <c r="DE22" s="42">
        <v>3</v>
      </c>
      <c r="DF22" s="42">
        <v>0</v>
      </c>
      <c r="DG22" s="42">
        <v>0</v>
      </c>
      <c r="DH22" s="42">
        <v>0</v>
      </c>
      <c r="DI22" s="42">
        <v>4</v>
      </c>
      <c r="DJ22" s="42">
        <v>0</v>
      </c>
      <c r="DK22" s="42">
        <v>0</v>
      </c>
      <c r="DL22" s="42">
        <v>3</v>
      </c>
      <c r="DM22" s="42">
        <v>0</v>
      </c>
      <c r="DN22" s="42">
        <v>1</v>
      </c>
      <c r="DO22" s="42">
        <v>0</v>
      </c>
      <c r="DP22" s="42">
        <v>0</v>
      </c>
      <c r="DQ22" s="42">
        <v>0</v>
      </c>
      <c r="DR22" s="42">
        <v>0</v>
      </c>
    </row>
    <row r="23" ht="18" customHeight="1">
      <c r="A23" s="26" t="s">
        <v>68</v>
      </c>
      <c r="B23" s="36" t="s">
        <v>26</v>
      </c>
      <c r="C23" s="49"/>
      <c r="D23" s="45" t="s">
        <v>69</v>
      </c>
      <c r="E23" s="38"/>
      <c r="F23" s="38"/>
      <c r="G23" s="38"/>
      <c r="H23" s="38"/>
      <c r="I23" s="38"/>
      <c r="J23" s="38"/>
      <c r="K23" s="38"/>
      <c r="L23" s="38"/>
      <c r="M23" s="38"/>
      <c r="N23" s="38" t="s">
        <v>12</v>
      </c>
      <c r="O23" s="38"/>
      <c r="P23" s="38"/>
      <c r="Q23" s="38"/>
      <c r="R23" s="38" t="s">
        <v>35</v>
      </c>
      <c r="S23" s="38"/>
      <c r="T23" s="38"/>
      <c r="U23" s="38"/>
      <c r="V23" s="38"/>
      <c r="W23" s="38" t="s">
        <v>23</v>
      </c>
      <c r="X23" s="38"/>
      <c r="Y23" s="38"/>
      <c r="Z23" s="38"/>
      <c r="AA23" s="38" t="s">
        <v>26</v>
      </c>
      <c r="AB23" s="38"/>
      <c r="AC23" s="38"/>
      <c r="AD23" s="38" t="s">
        <v>12</v>
      </c>
      <c r="AE23" s="38"/>
      <c r="AF23" s="38" t="s">
        <v>19</v>
      </c>
      <c r="AG23" s="38"/>
      <c r="AH23" s="38"/>
      <c r="AI23" s="38"/>
      <c r="AJ23" s="38"/>
      <c r="AK23" s="38"/>
      <c r="AL23" s="38" t="s">
        <v>56</v>
      </c>
      <c r="AM23" s="38"/>
      <c r="AN23" s="38"/>
      <c r="AO23" s="38"/>
      <c r="AP23" s="38"/>
      <c r="AQ23" s="38" t="s">
        <v>12</v>
      </c>
      <c r="AR23" s="38" t="s">
        <v>23</v>
      </c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 t="s">
        <v>35</v>
      </c>
      <c r="BD23" s="38"/>
      <c r="BE23" s="38"/>
      <c r="BF23" s="38"/>
      <c r="BG23" s="38"/>
      <c r="BH23" s="38"/>
      <c r="BI23" s="38" t="s">
        <v>37</v>
      </c>
      <c r="BJ23" s="38"/>
      <c r="BK23" s="38"/>
      <c r="BL23" s="38"/>
      <c r="BM23" s="38"/>
      <c r="BN23" s="38"/>
      <c r="BO23" s="38" t="s">
        <v>19</v>
      </c>
      <c r="BP23" s="38" t="s">
        <v>23</v>
      </c>
      <c r="BQ23" s="38"/>
      <c r="BR23" s="38"/>
      <c r="BS23" s="38"/>
      <c r="BT23" s="38"/>
      <c r="BU23" s="38" t="s">
        <v>12</v>
      </c>
      <c r="BV23" s="38"/>
      <c r="BW23" s="39"/>
      <c r="BX23" s="40" t="s">
        <v>69</v>
      </c>
      <c r="BY23" s="41"/>
      <c r="BZ23" s="38"/>
      <c r="CA23" s="38" t="s">
        <v>38</v>
      </c>
      <c r="CB23" s="38"/>
      <c r="CC23" s="38"/>
      <c r="CD23" s="38"/>
      <c r="CE23" s="38"/>
      <c r="CF23" s="38" t="s">
        <v>11</v>
      </c>
      <c r="CG23" s="38"/>
      <c r="CH23" s="38"/>
      <c r="CI23" s="38"/>
      <c r="CJ23" s="38"/>
      <c r="CK23" s="38"/>
      <c r="CL23" s="38" t="s">
        <v>12</v>
      </c>
      <c r="CM23" s="38"/>
      <c r="CN23" s="38" t="s">
        <v>19</v>
      </c>
      <c r="CO23" s="38" t="s">
        <v>23</v>
      </c>
      <c r="CP23" s="38"/>
      <c r="CQ23" s="38" t="s">
        <v>26</v>
      </c>
      <c r="CR23" s="38"/>
      <c r="CS23" s="38"/>
      <c r="CT23" s="38"/>
      <c r="CU23" s="38"/>
      <c r="CV23" s="42">
        <v>3</v>
      </c>
      <c r="CW23" s="43">
        <v>6</v>
      </c>
      <c r="CX23" s="42">
        <v>0</v>
      </c>
      <c r="CY23" s="42">
        <v>0</v>
      </c>
      <c r="CZ23" s="42">
        <v>0</v>
      </c>
      <c r="DA23" s="42">
        <v>0</v>
      </c>
      <c r="DB23" s="42">
        <v>0</v>
      </c>
      <c r="DC23" s="42">
        <v>0</v>
      </c>
      <c r="DD23" s="42">
        <v>0</v>
      </c>
      <c r="DE23" s="42">
        <v>3</v>
      </c>
      <c r="DF23" s="42">
        <v>0</v>
      </c>
      <c r="DG23" s="42">
        <v>0</v>
      </c>
      <c r="DH23" s="42">
        <v>0</v>
      </c>
      <c r="DI23" s="42">
        <v>4</v>
      </c>
      <c r="DJ23" s="42">
        <v>0</v>
      </c>
      <c r="DK23" s="42">
        <v>0</v>
      </c>
      <c r="DL23" s="42">
        <v>3</v>
      </c>
      <c r="DM23" s="42">
        <v>0</v>
      </c>
      <c r="DN23" s="42">
        <v>1</v>
      </c>
      <c r="DO23" s="42">
        <v>0</v>
      </c>
      <c r="DP23" s="42">
        <v>0</v>
      </c>
      <c r="DQ23" s="42">
        <v>0</v>
      </c>
      <c r="DR23" s="42">
        <v>0</v>
      </c>
    </row>
    <row r="24" ht="18" customHeight="1">
      <c r="A24" s="26" t="s">
        <v>70</v>
      </c>
      <c r="B24" s="36" t="s">
        <v>11</v>
      </c>
      <c r="C24" s="49"/>
      <c r="D24" s="45" t="s">
        <v>71</v>
      </c>
      <c r="E24" s="38"/>
      <c r="F24" s="38"/>
      <c r="G24" s="38"/>
      <c r="H24" s="38"/>
      <c r="I24" s="38"/>
      <c r="J24" s="38"/>
      <c r="K24" s="38"/>
      <c r="L24" s="38"/>
      <c r="M24" s="38" t="s">
        <v>12</v>
      </c>
      <c r="N24" s="38"/>
      <c r="O24" s="38"/>
      <c r="P24" s="38"/>
      <c r="Q24" s="38"/>
      <c r="R24" s="38" t="s">
        <v>35</v>
      </c>
      <c r="S24" s="38"/>
      <c r="T24" s="38"/>
      <c r="U24" s="38"/>
      <c r="V24" s="38"/>
      <c r="W24" s="38"/>
      <c r="X24" s="38" t="s">
        <v>23</v>
      </c>
      <c r="Y24" s="38"/>
      <c r="Z24" s="38" t="s">
        <v>26</v>
      </c>
      <c r="AA24" s="38"/>
      <c r="AB24" s="38"/>
      <c r="AC24" s="38"/>
      <c r="AD24" s="38" t="s">
        <v>12</v>
      </c>
      <c r="AE24" s="38"/>
      <c r="AF24" s="38" t="s">
        <v>19</v>
      </c>
      <c r="AG24" s="38"/>
      <c r="AH24" s="38"/>
      <c r="AI24" s="38"/>
      <c r="AJ24" s="38"/>
      <c r="AK24" s="38"/>
      <c r="AL24" s="38" t="s">
        <v>56</v>
      </c>
      <c r="AM24" s="38"/>
      <c r="AN24" s="38"/>
      <c r="AO24" s="38"/>
      <c r="AP24" s="38"/>
      <c r="AQ24" s="38"/>
      <c r="AR24" s="38"/>
      <c r="AS24" s="38" t="s">
        <v>23</v>
      </c>
      <c r="AT24" s="38"/>
      <c r="AU24" s="38"/>
      <c r="AV24" s="38" t="s">
        <v>12</v>
      </c>
      <c r="AW24" s="38"/>
      <c r="AX24" s="38"/>
      <c r="AY24" s="38"/>
      <c r="AZ24" s="38"/>
      <c r="BA24" s="38"/>
      <c r="BB24" s="38"/>
      <c r="BC24" s="38" t="s">
        <v>35</v>
      </c>
      <c r="BD24" s="38"/>
      <c r="BE24" s="38" t="s">
        <v>19</v>
      </c>
      <c r="BF24" s="38"/>
      <c r="BG24" s="38"/>
      <c r="BH24" s="38"/>
      <c r="BI24" s="38" t="s">
        <v>37</v>
      </c>
      <c r="BJ24" s="38"/>
      <c r="BK24" s="38"/>
      <c r="BL24" s="38"/>
      <c r="BM24" s="38"/>
      <c r="BN24" s="38"/>
      <c r="BO24" s="38"/>
      <c r="BP24" s="38" t="s">
        <v>23</v>
      </c>
      <c r="BQ24" s="38"/>
      <c r="BR24" s="38"/>
      <c r="BS24" s="38" t="s">
        <v>12</v>
      </c>
      <c r="BT24" s="38"/>
      <c r="BU24" s="38"/>
      <c r="BV24" s="38"/>
      <c r="BW24" s="39"/>
      <c r="BX24" s="40" t="s">
        <v>71</v>
      </c>
      <c r="BY24" s="41"/>
      <c r="BZ24" s="38"/>
      <c r="CA24" s="38" t="s">
        <v>38</v>
      </c>
      <c r="CB24" s="38"/>
      <c r="CC24" s="38"/>
      <c r="CD24" s="38"/>
      <c r="CE24" s="38"/>
      <c r="CF24" s="38" t="s">
        <v>11</v>
      </c>
      <c r="CG24" s="38"/>
      <c r="CH24" s="38"/>
      <c r="CI24" s="38"/>
      <c r="CJ24" s="38"/>
      <c r="CK24" s="38"/>
      <c r="CL24" s="38"/>
      <c r="CM24" s="38" t="s">
        <v>12</v>
      </c>
      <c r="CN24" s="38"/>
      <c r="CO24" s="38" t="s">
        <v>23</v>
      </c>
      <c r="CP24" s="38" t="s">
        <v>19</v>
      </c>
      <c r="CQ24" s="38"/>
      <c r="CR24" s="38"/>
      <c r="CS24" s="38"/>
      <c r="CT24" s="38" t="s">
        <v>26</v>
      </c>
      <c r="CU24" s="38"/>
      <c r="CV24" s="42">
        <v>3</v>
      </c>
      <c r="CW24" s="43">
        <v>6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3</v>
      </c>
      <c r="DF24" s="42">
        <v>0</v>
      </c>
      <c r="DG24" s="42">
        <v>0</v>
      </c>
      <c r="DH24" s="42">
        <v>0</v>
      </c>
      <c r="DI24" s="42">
        <v>4</v>
      </c>
      <c r="DJ24" s="42">
        <v>0</v>
      </c>
      <c r="DK24" s="42">
        <v>0</v>
      </c>
      <c r="DL24" s="42">
        <v>3</v>
      </c>
      <c r="DM24" s="42">
        <v>0</v>
      </c>
      <c r="DN24" s="42">
        <v>1</v>
      </c>
      <c r="DO24" s="42">
        <v>0</v>
      </c>
      <c r="DP24" s="42">
        <v>0</v>
      </c>
      <c r="DQ24" s="42">
        <v>0</v>
      </c>
      <c r="DR24" s="42">
        <v>0</v>
      </c>
    </row>
    <row r="25" ht="18" customHeight="1">
      <c r="A25" s="26" t="s">
        <v>72</v>
      </c>
      <c r="B25" s="36" t="s">
        <v>31</v>
      </c>
      <c r="C25" s="49"/>
      <c r="D25" s="45" t="s">
        <v>73</v>
      </c>
      <c r="E25" s="38"/>
      <c r="F25" s="38"/>
      <c r="G25" s="38"/>
      <c r="H25" s="38"/>
      <c r="I25" s="38"/>
      <c r="J25" s="38"/>
      <c r="K25" s="38"/>
      <c r="L25" s="38"/>
      <c r="M25" s="38"/>
      <c r="N25" s="38" t="s">
        <v>12</v>
      </c>
      <c r="O25" s="38"/>
      <c r="P25" s="38"/>
      <c r="Q25" s="38"/>
      <c r="R25" s="38" t="s">
        <v>35</v>
      </c>
      <c r="S25" s="38"/>
      <c r="T25" s="38"/>
      <c r="U25" s="38"/>
      <c r="V25" s="38"/>
      <c r="W25" s="38" t="s">
        <v>23</v>
      </c>
      <c r="X25" s="38"/>
      <c r="Y25" s="38"/>
      <c r="Z25" s="38" t="s">
        <v>26</v>
      </c>
      <c r="AA25" s="38"/>
      <c r="AB25" s="38"/>
      <c r="AC25" s="38"/>
      <c r="AD25" s="38"/>
      <c r="AE25" s="38" t="s">
        <v>19</v>
      </c>
      <c r="AF25" s="38" t="s">
        <v>12</v>
      </c>
      <c r="AG25" s="38"/>
      <c r="AH25" s="38"/>
      <c r="AI25" s="38"/>
      <c r="AJ25" s="38"/>
      <c r="AK25" s="38"/>
      <c r="AL25" s="38" t="s">
        <v>56</v>
      </c>
      <c r="AM25" s="38"/>
      <c r="AN25" s="38"/>
      <c r="AO25" s="38"/>
      <c r="AP25" s="38"/>
      <c r="AQ25" s="38" t="s">
        <v>12</v>
      </c>
      <c r="AR25" s="38"/>
      <c r="AS25" s="38" t="s">
        <v>23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 t="s">
        <v>35</v>
      </c>
      <c r="BD25" s="38"/>
      <c r="BE25" s="38"/>
      <c r="BF25" s="38"/>
      <c r="BG25" s="38"/>
      <c r="BH25" s="38"/>
      <c r="BI25" s="38" t="s">
        <v>37</v>
      </c>
      <c r="BJ25" s="38"/>
      <c r="BK25" s="38"/>
      <c r="BL25" s="38"/>
      <c r="BM25" s="38" t="s">
        <v>19</v>
      </c>
      <c r="BN25" s="38"/>
      <c r="BO25" s="38" t="s">
        <v>23</v>
      </c>
      <c r="BP25" s="38"/>
      <c r="BQ25" s="38"/>
      <c r="BR25" s="38"/>
      <c r="BS25" s="38"/>
      <c r="BT25" s="38"/>
      <c r="BU25" s="38" t="s">
        <v>12</v>
      </c>
      <c r="BV25" s="38"/>
      <c r="BW25" s="39"/>
      <c r="BX25" s="40" t="s">
        <v>73</v>
      </c>
      <c r="BY25" s="41"/>
      <c r="BZ25" s="38"/>
      <c r="CA25" s="38" t="s">
        <v>38</v>
      </c>
      <c r="CB25" s="38"/>
      <c r="CC25" s="38"/>
      <c r="CD25" s="38"/>
      <c r="CE25" s="38"/>
      <c r="CF25" s="38" t="s">
        <v>11</v>
      </c>
      <c r="CG25" s="38"/>
      <c r="CH25" s="38"/>
      <c r="CI25" s="38"/>
      <c r="CJ25" s="38"/>
      <c r="CK25" s="38" t="s">
        <v>12</v>
      </c>
      <c r="CL25" s="38" t="s">
        <v>19</v>
      </c>
      <c r="CM25" s="38"/>
      <c r="CN25" s="38" t="s">
        <v>26</v>
      </c>
      <c r="CO25" s="38"/>
      <c r="CP25" s="38"/>
      <c r="CQ25" s="38" t="s">
        <v>23</v>
      </c>
      <c r="CR25" s="38"/>
      <c r="CS25" s="38"/>
      <c r="CT25" s="38"/>
      <c r="CU25" s="38"/>
      <c r="CV25" s="42">
        <v>3</v>
      </c>
      <c r="CW25" s="43">
        <v>6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3</v>
      </c>
      <c r="DF25" s="42">
        <v>0</v>
      </c>
      <c r="DG25" s="42">
        <v>0</v>
      </c>
      <c r="DH25" s="42">
        <v>0</v>
      </c>
      <c r="DI25" s="42">
        <v>4</v>
      </c>
      <c r="DJ25" s="42">
        <v>0</v>
      </c>
      <c r="DK25" s="42">
        <v>0</v>
      </c>
      <c r="DL25" s="42">
        <v>3</v>
      </c>
      <c r="DM25" s="42">
        <v>0</v>
      </c>
      <c r="DN25" s="42">
        <v>1</v>
      </c>
      <c r="DO25" s="42">
        <v>0</v>
      </c>
      <c r="DP25" s="42">
        <v>0</v>
      </c>
      <c r="DQ25" s="42">
        <v>0</v>
      </c>
      <c r="DR25" s="42">
        <v>0</v>
      </c>
    </row>
    <row r="26" ht="18" customHeight="1">
      <c r="A26" s="50" t="s">
        <v>74</v>
      </c>
      <c r="B26" s="36" t="s">
        <v>21</v>
      </c>
      <c r="D26" s="45" t="s">
        <v>75</v>
      </c>
      <c r="E26" s="38"/>
      <c r="F26" s="38"/>
      <c r="G26" s="38"/>
      <c r="H26" s="38"/>
      <c r="I26" s="38"/>
      <c r="J26" s="38"/>
      <c r="K26" s="38"/>
      <c r="L26" s="38"/>
      <c r="M26" s="38"/>
      <c r="N26" s="38" t="s">
        <v>12</v>
      </c>
      <c r="O26" s="38"/>
      <c r="P26" s="38"/>
      <c r="Q26" s="38"/>
      <c r="R26" s="38" t="s">
        <v>35</v>
      </c>
      <c r="S26" s="38"/>
      <c r="T26" s="38"/>
      <c r="U26" s="38"/>
      <c r="V26" s="38"/>
      <c r="W26" s="38" t="s">
        <v>23</v>
      </c>
      <c r="X26" s="38"/>
      <c r="Y26" s="38"/>
      <c r="Z26" s="38"/>
      <c r="AA26" s="38" t="s">
        <v>26</v>
      </c>
      <c r="AB26" s="38"/>
      <c r="AC26" s="38"/>
      <c r="AD26" s="38" t="s">
        <v>19</v>
      </c>
      <c r="AE26" s="38" t="s">
        <v>12</v>
      </c>
      <c r="AF26" s="38"/>
      <c r="AG26" s="38"/>
      <c r="AH26" s="38"/>
      <c r="AI26" s="38"/>
      <c r="AJ26" s="38"/>
      <c r="AK26" s="38"/>
      <c r="AL26" s="38" t="s">
        <v>56</v>
      </c>
      <c r="AM26" s="38"/>
      <c r="AN26" s="38"/>
      <c r="AO26" s="38"/>
      <c r="AP26" s="38"/>
      <c r="AQ26" s="38"/>
      <c r="AR26" s="38"/>
      <c r="AS26" s="38" t="s">
        <v>23</v>
      </c>
      <c r="AT26" s="38"/>
      <c r="AU26" s="38"/>
      <c r="AV26" s="38"/>
      <c r="AW26" s="38" t="s">
        <v>12</v>
      </c>
      <c r="AX26" s="38"/>
      <c r="AY26" s="38"/>
      <c r="AZ26" s="38"/>
      <c r="BA26" s="38"/>
      <c r="BB26" s="38"/>
      <c r="BC26" s="38" t="s">
        <v>35</v>
      </c>
      <c r="BD26" s="38"/>
      <c r="BE26" s="38"/>
      <c r="BF26" s="38"/>
      <c r="BG26" s="38"/>
      <c r="BH26" s="38"/>
      <c r="BI26" s="38" t="s">
        <v>37</v>
      </c>
      <c r="BJ26" s="38"/>
      <c r="BK26" s="38"/>
      <c r="BL26" s="38"/>
      <c r="BM26" s="38" t="s">
        <v>19</v>
      </c>
      <c r="BN26" s="38"/>
      <c r="BO26" s="38" t="s">
        <v>23</v>
      </c>
      <c r="BP26" s="38"/>
      <c r="BQ26" s="38"/>
      <c r="BR26" s="38"/>
      <c r="BS26" s="38"/>
      <c r="BT26" s="38"/>
      <c r="BU26" s="38" t="s">
        <v>12</v>
      </c>
      <c r="BV26" s="38"/>
      <c r="BW26" s="39"/>
      <c r="BX26" s="40" t="s">
        <v>75</v>
      </c>
      <c r="BY26" s="41"/>
      <c r="BZ26" s="38"/>
      <c r="CA26" s="38" t="s">
        <v>38</v>
      </c>
      <c r="CB26" s="38"/>
      <c r="CC26" s="38"/>
      <c r="CD26" s="38"/>
      <c r="CE26" s="38"/>
      <c r="CF26" s="38" t="s">
        <v>11</v>
      </c>
      <c r="CG26" s="38"/>
      <c r="CH26" s="38"/>
      <c r="CI26" s="38"/>
      <c r="CJ26" s="38"/>
      <c r="CK26" s="38"/>
      <c r="CL26" s="38" t="s">
        <v>19</v>
      </c>
      <c r="CM26" s="38"/>
      <c r="CN26" s="38" t="s">
        <v>26</v>
      </c>
      <c r="CO26" s="38"/>
      <c r="CP26" s="38"/>
      <c r="CQ26" s="38" t="s">
        <v>23</v>
      </c>
      <c r="CR26" s="38" t="s">
        <v>12</v>
      </c>
      <c r="CS26" s="38"/>
      <c r="CT26" s="38"/>
      <c r="CU26" s="38"/>
      <c r="CV26" s="42">
        <v>3</v>
      </c>
      <c r="CW26" s="43">
        <v>6</v>
      </c>
      <c r="CX26" s="42">
        <f>COUNTIF(E26:CT26,"АЛГ")</f>
        <v>0</v>
      </c>
      <c r="CY26" s="42">
        <f>COUNTIF(E26:CT26,"ГЕМ")</f>
        <v>0</v>
      </c>
      <c r="CZ26" s="42">
        <f>COUNTIF(E26:CT26,"ВИС")</f>
        <v>0</v>
      </c>
      <c r="DA26" s="42">
        <v>0</v>
      </c>
      <c r="DB26" s="42">
        <f>COUNTIF(E26:CT26,"ГЕО")</f>
        <v>0</v>
      </c>
      <c r="DC26" s="42">
        <f>COUNTIF(E26:CT26,"ИНФ")</f>
        <v>0</v>
      </c>
      <c r="DD26" s="42">
        <f>COUNTIF(E26:CT26,"ИСТ")</f>
        <v>0</v>
      </c>
      <c r="DE26" s="42">
        <f>COUNTIF(E26:CT26,"ЛИТ")</f>
        <v>3</v>
      </c>
      <c r="DF26" s="42">
        <f>COUNTIF(E26:CT26,"ОБЩ")</f>
        <v>0</v>
      </c>
      <c r="DG26" s="42">
        <f>COUNTIF(E26:CT26,"ФИЗ")</f>
        <v>0</v>
      </c>
      <c r="DH26" s="42">
        <f>COUNTIF(E26:CT26,"ХИМ")</f>
        <v>0</v>
      </c>
      <c r="DI26" s="42">
        <f>COUNTIF(E26:CT26,"АНГ")</f>
        <v>4</v>
      </c>
      <c r="DJ26" s="42">
        <v>0</v>
      </c>
      <c r="DK26" s="42">
        <f>COUNTIF(E26:CT26,"ФРА")</f>
        <v>0</v>
      </c>
      <c r="DL26" s="42">
        <v>3</v>
      </c>
      <c r="DM26" s="42">
        <f>COUNTIF(E26:CT26,"ИЗО")</f>
        <v>0</v>
      </c>
      <c r="DN26" s="42">
        <v>1</v>
      </c>
      <c r="DO26" s="42">
        <f>COUNTIF(E26:CT26,"МУЗ")</f>
        <v>0</v>
      </c>
      <c r="DP26" s="42">
        <f>COUNTIF(E26:CT26,"ОБЗ")</f>
        <v>0</v>
      </c>
      <c r="DQ26" s="42">
        <f>COUNTIF(E26:CT26,"ТЕХ")</f>
        <v>0</v>
      </c>
      <c r="DR26" s="42">
        <f>COUNTIF(E26:CT26,"ФЗР")</f>
        <v>0</v>
      </c>
    </row>
    <row r="27" ht="18" customHeight="1">
      <c r="A27" s="50" t="s">
        <v>76</v>
      </c>
      <c r="B27" s="36" t="s">
        <v>32</v>
      </c>
      <c r="D27" s="45" t="s">
        <v>77</v>
      </c>
      <c r="E27" s="38"/>
      <c r="F27" s="38"/>
      <c r="G27" s="38"/>
      <c r="H27" s="38"/>
      <c r="I27" s="38"/>
      <c r="J27" s="38"/>
      <c r="K27" s="38"/>
      <c r="L27" s="38"/>
      <c r="M27" s="38"/>
      <c r="N27" s="38" t="s">
        <v>12</v>
      </c>
      <c r="O27" s="38"/>
      <c r="P27" s="38"/>
      <c r="Q27" s="38"/>
      <c r="R27" s="38" t="s">
        <v>35</v>
      </c>
      <c r="S27" s="38"/>
      <c r="T27" s="38"/>
      <c r="U27" s="38"/>
      <c r="V27" s="38"/>
      <c r="W27" s="38"/>
      <c r="X27" s="38"/>
      <c r="Y27" s="38" t="s">
        <v>19</v>
      </c>
      <c r="Z27" s="38"/>
      <c r="AA27" s="38"/>
      <c r="AB27" s="38"/>
      <c r="AC27" s="38"/>
      <c r="AD27" s="38"/>
      <c r="AE27" s="38" t="s">
        <v>38</v>
      </c>
      <c r="AF27" s="38"/>
      <c r="AG27" s="38"/>
      <c r="AH27" s="38"/>
      <c r="AI27" s="38"/>
      <c r="AJ27" s="38"/>
      <c r="AK27" s="38" t="s">
        <v>12</v>
      </c>
      <c r="AL27" s="38"/>
      <c r="AM27" s="38" t="s">
        <v>23</v>
      </c>
      <c r="AN27" s="38"/>
      <c r="AO27" s="38"/>
      <c r="AP27" s="38"/>
      <c r="AQ27" s="38" t="s">
        <v>19</v>
      </c>
      <c r="AR27" s="38" t="s">
        <v>11</v>
      </c>
      <c r="AS27" s="38"/>
      <c r="AT27" s="38"/>
      <c r="AU27" s="38"/>
      <c r="AV27" s="38"/>
      <c r="AW27" s="38"/>
      <c r="AX27" s="38"/>
      <c r="AY27" s="38" t="s">
        <v>23</v>
      </c>
      <c r="AZ27" s="38"/>
      <c r="BA27" s="38"/>
      <c r="BB27" s="38"/>
      <c r="BC27" s="38" t="s">
        <v>37</v>
      </c>
      <c r="BD27" s="38"/>
      <c r="BE27" s="38"/>
      <c r="BF27" s="38"/>
      <c r="BG27" s="38"/>
      <c r="BH27" s="38" t="s">
        <v>19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 t="s">
        <v>12</v>
      </c>
      <c r="BT27" s="38"/>
      <c r="BU27" s="38" t="s">
        <v>56</v>
      </c>
      <c r="BV27" s="38"/>
      <c r="BW27" s="39"/>
      <c r="BX27" s="40" t="s">
        <v>77</v>
      </c>
      <c r="BY27" s="41"/>
      <c r="BZ27" s="38" t="s">
        <v>23</v>
      </c>
      <c r="CA27" s="38"/>
      <c r="CB27" s="38"/>
      <c r="CC27" s="38"/>
      <c r="CD27" s="38"/>
      <c r="CE27" s="38"/>
      <c r="CF27" s="38" t="s">
        <v>35</v>
      </c>
      <c r="CG27" s="38"/>
      <c r="CH27" s="38"/>
      <c r="CI27" s="38"/>
      <c r="CJ27" s="38"/>
      <c r="CK27" s="38"/>
      <c r="CL27" s="38" t="s">
        <v>26</v>
      </c>
      <c r="CM27" s="38"/>
      <c r="CN27" s="38" t="s">
        <v>11</v>
      </c>
      <c r="CO27" s="38" t="s">
        <v>23</v>
      </c>
      <c r="CP27" s="38"/>
      <c r="CQ27" s="38"/>
      <c r="CR27" s="38"/>
      <c r="CS27" s="38"/>
      <c r="CT27" s="38"/>
      <c r="CU27" s="38"/>
      <c r="CV27" s="42">
        <v>4</v>
      </c>
      <c r="CW27" s="43">
        <v>4</v>
      </c>
      <c r="CX27" s="42">
        <f>COUNTIF(E27:CT27,"АЛГ")</f>
        <v>0</v>
      </c>
      <c r="CY27" s="42">
        <f>COUNTIF(E27:CT27,"ГЕМ")</f>
        <v>0</v>
      </c>
      <c r="CZ27" s="42">
        <f>COUNTIF(E27:CT27,"ВИС")</f>
        <v>0</v>
      </c>
      <c r="DA27" s="42">
        <f>COUNTIF(E27:CT27,"БИО")</f>
        <v>0</v>
      </c>
      <c r="DB27" s="42">
        <f>COUNTIF(E27:CT27,"ГЕО")</f>
        <v>0</v>
      </c>
      <c r="DC27" s="42">
        <f>COUNTIF(E27:CT27,"ИНФ")</f>
        <v>0</v>
      </c>
      <c r="DD27" s="42">
        <f>COUNTIF(E27:CT27,"ИСТ")</f>
        <v>0</v>
      </c>
      <c r="DE27" s="42">
        <f>COUNTIF(E27:CT27,"ЛИТ")</f>
        <v>3</v>
      </c>
      <c r="DF27" s="42">
        <f>COUNTIF(E27:CT27,"ОБЩ")</f>
        <v>0</v>
      </c>
      <c r="DG27" s="42">
        <f>COUNTIF(E27:CT27,"ФИЗ")</f>
        <v>0</v>
      </c>
      <c r="DH27" s="42">
        <f>COUNTIF(E27:CT27,"ХИМ")</f>
        <v>0</v>
      </c>
      <c r="DI27" s="42">
        <f>COUNTIF(E27:CT27,"АНГ")</f>
        <v>4</v>
      </c>
      <c r="DJ27" s="42">
        <f>COUNTIF(E27:CT27,"НЕМ")</f>
        <v>0</v>
      </c>
      <c r="DK27" s="42">
        <f>COUNTIF(E27:CT27,"ФРА")</f>
        <v>0</v>
      </c>
      <c r="DL27" s="42">
        <v>2</v>
      </c>
      <c r="DM27" s="42">
        <f>COUNTIF(E27:CT27,"ИЗО")</f>
        <v>0</v>
      </c>
      <c r="DN27" s="42">
        <v>1</v>
      </c>
      <c r="DO27" s="42">
        <f>COUNTIF(E27:CT27,"МУЗ")</f>
        <v>0</v>
      </c>
      <c r="DP27" s="42">
        <f>COUNTIF(E27:CT27,"ОБЗ")</f>
        <v>0</v>
      </c>
      <c r="DQ27" s="42">
        <f>COUNTIF(E27:CT27,"ТЕХ")</f>
        <v>0</v>
      </c>
      <c r="DR27" s="42">
        <f>COUNTIF(E27:CT27,"ФЗР")</f>
        <v>0</v>
      </c>
    </row>
    <row r="28" ht="18" customHeight="1">
      <c r="A28" s="51" t="s">
        <v>78</v>
      </c>
      <c r="B28" s="44" t="s">
        <v>25</v>
      </c>
      <c r="C28" s="49"/>
      <c r="D28" s="45" t="s">
        <v>79</v>
      </c>
      <c r="E28" s="38"/>
      <c r="F28" s="38"/>
      <c r="G28" s="38"/>
      <c r="H28" s="38"/>
      <c r="I28" s="38"/>
      <c r="J28" s="38"/>
      <c r="K28" s="38"/>
      <c r="L28" s="38"/>
      <c r="M28" s="38"/>
      <c r="N28" s="38" t="s">
        <v>12</v>
      </c>
      <c r="O28" s="38"/>
      <c r="P28" s="38"/>
      <c r="Q28" s="38"/>
      <c r="R28" s="38" t="s">
        <v>35</v>
      </c>
      <c r="S28" s="38"/>
      <c r="T28" s="38"/>
      <c r="U28" s="38"/>
      <c r="V28" s="38"/>
      <c r="W28" s="38"/>
      <c r="X28" s="38"/>
      <c r="Y28" s="38" t="s">
        <v>19</v>
      </c>
      <c r="Z28" s="38"/>
      <c r="AA28" s="38"/>
      <c r="AB28" s="38"/>
      <c r="AC28" s="38"/>
      <c r="AD28" s="38"/>
      <c r="AE28" s="38" t="s">
        <v>38</v>
      </c>
      <c r="AF28" s="38"/>
      <c r="AG28" s="38"/>
      <c r="AH28" s="38"/>
      <c r="AI28" s="38"/>
      <c r="AJ28" s="38"/>
      <c r="AK28" s="38" t="s">
        <v>12</v>
      </c>
      <c r="AL28" s="38" t="s">
        <v>23</v>
      </c>
      <c r="AM28" s="38"/>
      <c r="AN28" s="38"/>
      <c r="AO28" s="38"/>
      <c r="AP28" s="38"/>
      <c r="AQ28" s="38" t="s">
        <v>19</v>
      </c>
      <c r="AR28" s="38" t="s">
        <v>11</v>
      </c>
      <c r="AS28" s="38"/>
      <c r="AT28" s="38"/>
      <c r="AU28" s="38"/>
      <c r="AV28" s="38"/>
      <c r="AW28" s="38"/>
      <c r="AX28" s="38" t="s">
        <v>23</v>
      </c>
      <c r="AY28" s="38"/>
      <c r="AZ28" s="38"/>
      <c r="BA28" s="38"/>
      <c r="BB28" s="38"/>
      <c r="BC28" s="38" t="s">
        <v>37</v>
      </c>
      <c r="BD28" s="38"/>
      <c r="BE28" s="38"/>
      <c r="BF28" s="38"/>
      <c r="BG28" s="38"/>
      <c r="BH28" s="38" t="s">
        <v>19</v>
      </c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 t="s">
        <v>12</v>
      </c>
      <c r="BT28" s="38"/>
      <c r="BU28" s="38" t="s">
        <v>56</v>
      </c>
      <c r="BV28" s="38"/>
      <c r="BW28" s="39"/>
      <c r="BX28" s="40" t="s">
        <v>79</v>
      </c>
      <c r="BY28" s="41"/>
      <c r="BZ28" s="38"/>
      <c r="CA28" s="38"/>
      <c r="CB28" s="38" t="s">
        <v>23</v>
      </c>
      <c r="CC28" s="38" t="s">
        <v>26</v>
      </c>
      <c r="CD28" s="38"/>
      <c r="CE28" s="38"/>
      <c r="CF28" s="38" t="s">
        <v>35</v>
      </c>
      <c r="CG28" s="38"/>
      <c r="CH28" s="38"/>
      <c r="CI28" s="38"/>
      <c r="CJ28" s="38"/>
      <c r="CK28" s="38"/>
      <c r="CL28" s="38"/>
      <c r="CM28" s="38"/>
      <c r="CN28" s="38" t="s">
        <v>23</v>
      </c>
      <c r="CO28" s="38" t="s">
        <v>11</v>
      </c>
      <c r="CP28" s="38"/>
      <c r="CQ28" s="38"/>
      <c r="CR28" s="38"/>
      <c r="CS28" s="38"/>
      <c r="CT28" s="38"/>
      <c r="CU28" s="38"/>
      <c r="CV28" s="42">
        <v>4</v>
      </c>
      <c r="CW28" s="43">
        <v>4</v>
      </c>
      <c r="CX28" s="42">
        <f>COUNTIF(E28:CT28,"АЛГ")</f>
        <v>0</v>
      </c>
      <c r="CY28" s="42">
        <f>COUNTIF(E28:CT28,"ГЕМ")</f>
        <v>0</v>
      </c>
      <c r="CZ28" s="42">
        <f>COUNTIF(E28:CT28,"ВИС")</f>
        <v>0</v>
      </c>
      <c r="DA28" s="42">
        <f>COUNTIF(E28:CT28,"БИО")</f>
        <v>0</v>
      </c>
      <c r="DB28" s="42">
        <f>COUNTIF(E28:CT28,"ГЕО")</f>
        <v>0</v>
      </c>
      <c r="DC28" s="42">
        <f>COUNTIF(E28:CT28,"ИНФ")</f>
        <v>0</v>
      </c>
      <c r="DD28" s="42">
        <f>COUNTIF(E28:CT28,"ИСТ")</f>
        <v>0</v>
      </c>
      <c r="DE28" s="42">
        <f>COUNTIF(E28:CT28,"ЛИТ")</f>
        <v>3</v>
      </c>
      <c r="DF28" s="42">
        <f>COUNTIF(E28:CT28,"ОБЩ")</f>
        <v>0</v>
      </c>
      <c r="DG28" s="42">
        <f>COUNTIF(E28:CT28,"ФИЗ")</f>
        <v>0</v>
      </c>
      <c r="DH28" s="42">
        <f>COUNTIF(E28:CT28,"ХИМ")</f>
        <v>0</v>
      </c>
      <c r="DI28" s="42">
        <f>COUNTIF(E28:CT28,"АНГ")</f>
        <v>4</v>
      </c>
      <c r="DJ28" s="42">
        <f>COUNTIF(E28:CT28,"НЕМ")</f>
        <v>0</v>
      </c>
      <c r="DK28" s="42">
        <f>COUNTIF(E28:CT28,"ФРА")</f>
        <v>0</v>
      </c>
      <c r="DL28" s="42">
        <v>2</v>
      </c>
      <c r="DM28" s="42">
        <f>COUNTIF(E28:CT28,"ИЗО")</f>
        <v>0</v>
      </c>
      <c r="DN28" s="42">
        <v>1</v>
      </c>
      <c r="DO28" s="42">
        <f>COUNTIF(E28:CT28,"МУЗ")</f>
        <v>0</v>
      </c>
      <c r="DP28" s="42">
        <f>COUNTIF(E28:CT28,"ОБЗ")</f>
        <v>0</v>
      </c>
      <c r="DQ28" s="42">
        <f>COUNTIF(E28:CT28,"ТЕХ")</f>
        <v>0</v>
      </c>
      <c r="DR28" s="42">
        <f>COUNTIF(E28:CT28,"ФЗР")</f>
        <v>0</v>
      </c>
    </row>
    <row r="29" ht="18" customHeight="1">
      <c r="A29" s="50" t="s">
        <v>80</v>
      </c>
      <c r="B29" s="36" t="s">
        <v>22</v>
      </c>
      <c r="D29" s="45" t="s">
        <v>81</v>
      </c>
      <c r="E29" s="38"/>
      <c r="F29" s="38"/>
      <c r="G29" s="38"/>
      <c r="H29" s="38"/>
      <c r="I29" s="38"/>
      <c r="J29" s="38"/>
      <c r="K29" s="38"/>
      <c r="L29" s="38"/>
      <c r="M29" s="38"/>
      <c r="N29" s="38" t="s">
        <v>12</v>
      </c>
      <c r="O29" s="38"/>
      <c r="P29" s="38"/>
      <c r="Q29" s="38"/>
      <c r="R29" s="38" t="s">
        <v>35</v>
      </c>
      <c r="S29" s="38"/>
      <c r="T29" s="38"/>
      <c r="U29" s="38"/>
      <c r="V29" s="38"/>
      <c r="W29" s="38"/>
      <c r="X29" s="38"/>
      <c r="Y29" s="38" t="s">
        <v>19</v>
      </c>
      <c r="Z29" s="38"/>
      <c r="AA29" s="38"/>
      <c r="AB29" s="38"/>
      <c r="AC29" s="38"/>
      <c r="AD29" s="38"/>
      <c r="AE29" s="38" t="s">
        <v>38</v>
      </c>
      <c r="AF29" s="38"/>
      <c r="AG29" s="38"/>
      <c r="AH29" s="38"/>
      <c r="AI29" s="38"/>
      <c r="AJ29" s="38"/>
      <c r="AK29" s="38" t="s">
        <v>12</v>
      </c>
      <c r="AL29" s="38" t="s">
        <v>23</v>
      </c>
      <c r="AM29" s="38"/>
      <c r="AN29" s="38"/>
      <c r="AO29" s="38"/>
      <c r="AP29" s="38"/>
      <c r="AQ29" s="38" t="s">
        <v>19</v>
      </c>
      <c r="AR29" s="38" t="s">
        <v>11</v>
      </c>
      <c r="AS29" s="38"/>
      <c r="AT29" s="38"/>
      <c r="AU29" s="38"/>
      <c r="AV29" s="38"/>
      <c r="AW29" s="38"/>
      <c r="AX29" s="38" t="s">
        <v>23</v>
      </c>
      <c r="AY29" s="38"/>
      <c r="AZ29" s="38"/>
      <c r="BA29" s="38"/>
      <c r="BB29" s="38"/>
      <c r="BC29" s="38" t="s">
        <v>37</v>
      </c>
      <c r="BD29" s="38"/>
      <c r="BE29" s="38"/>
      <c r="BF29" s="38"/>
      <c r="BG29" s="38"/>
      <c r="BH29" s="38" t="s">
        <v>19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 t="s">
        <v>12</v>
      </c>
      <c r="BT29" s="38"/>
      <c r="BU29" s="38" t="s">
        <v>56</v>
      </c>
      <c r="BV29" s="38"/>
      <c r="BW29" s="39"/>
      <c r="BX29" s="40" t="s">
        <v>81</v>
      </c>
      <c r="BY29" s="41"/>
      <c r="BZ29" s="38"/>
      <c r="CA29" s="38"/>
      <c r="CB29" s="38" t="s">
        <v>23</v>
      </c>
      <c r="CC29" s="38" t="s">
        <v>26</v>
      </c>
      <c r="CD29" s="38"/>
      <c r="CE29" s="38"/>
      <c r="CF29" s="38" t="s">
        <v>35</v>
      </c>
      <c r="CG29" s="38"/>
      <c r="CH29" s="38"/>
      <c r="CI29" s="38"/>
      <c r="CJ29" s="38"/>
      <c r="CK29" s="38"/>
      <c r="CL29" s="38"/>
      <c r="CM29" s="38"/>
      <c r="CN29" s="38" t="s">
        <v>23</v>
      </c>
      <c r="CO29" s="38" t="s">
        <v>11</v>
      </c>
      <c r="CP29" s="38"/>
      <c r="CQ29" s="38"/>
      <c r="CR29" s="38"/>
      <c r="CS29" s="38"/>
      <c r="CT29" s="38"/>
      <c r="CU29" s="38"/>
      <c r="CV29" s="42">
        <v>4</v>
      </c>
      <c r="CW29" s="43">
        <v>4</v>
      </c>
      <c r="CX29" s="42">
        <f>COUNTIF(E29:CT29,"АЛГ")</f>
        <v>0</v>
      </c>
      <c r="CY29" s="42">
        <f>COUNTIF(E29:CT29,"ГЕМ")</f>
        <v>0</v>
      </c>
      <c r="CZ29" s="42">
        <f>COUNTIF(E29:CT29,"ВИС")</f>
        <v>0</v>
      </c>
      <c r="DA29" s="42">
        <f>COUNTIF(E29:CT29,"БИО")</f>
        <v>0</v>
      </c>
      <c r="DB29" s="42">
        <f>COUNTIF(E29:CT29,"ГЕО")</f>
        <v>0</v>
      </c>
      <c r="DC29" s="42">
        <f>COUNTIF(E29:CT29,"ИНФ")</f>
        <v>0</v>
      </c>
      <c r="DD29" s="42">
        <f>COUNTIF(E29:CT29,"ИСТ")</f>
        <v>0</v>
      </c>
      <c r="DE29" s="42">
        <f>COUNTIF(E29:CT29,"ЛИТ")</f>
        <v>3</v>
      </c>
      <c r="DF29" s="42">
        <f>COUNTIF(E29:CT29,"ОБЩ")</f>
        <v>0</v>
      </c>
      <c r="DG29" s="42">
        <f>COUNTIF(E29:CT29,"ФИЗ")</f>
        <v>0</v>
      </c>
      <c r="DH29" s="42">
        <f>COUNTIF(E29:CT29,"ХИМ")</f>
        <v>0</v>
      </c>
      <c r="DI29" s="42">
        <f>COUNTIF(E29:CT29,"АНГ")</f>
        <v>4</v>
      </c>
      <c r="DJ29" s="42">
        <f>COUNTIF(E29:CT29,"НЕМ")</f>
        <v>0</v>
      </c>
      <c r="DK29" s="42">
        <f>COUNTIF(E29:CT29,"ФРА")</f>
        <v>0</v>
      </c>
      <c r="DL29" s="42">
        <v>2</v>
      </c>
      <c r="DM29" s="42">
        <f>COUNTIF(E29:CT29,"ИЗО")</f>
        <v>0</v>
      </c>
      <c r="DN29" s="42">
        <v>1</v>
      </c>
      <c r="DO29" s="42">
        <f>COUNTIF(E29:CT29,"МУЗ")</f>
        <v>0</v>
      </c>
      <c r="DP29" s="42">
        <f>COUNTIF(E29:CT29,"ОБЗ")</f>
        <v>0</v>
      </c>
      <c r="DQ29" s="42">
        <f>COUNTIF(E29:CT29,"ТЕХ")</f>
        <v>0</v>
      </c>
      <c r="DR29" s="42">
        <f>COUNTIF(E29:CT29,"ФЗР")</f>
        <v>0</v>
      </c>
    </row>
    <row r="30" ht="18" customHeight="1">
      <c r="A30" s="26" t="s">
        <v>82</v>
      </c>
      <c r="B30" s="36" t="s">
        <v>83</v>
      </c>
      <c r="D30" s="45" t="s">
        <v>84</v>
      </c>
      <c r="E30" s="38"/>
      <c r="F30" s="38"/>
      <c r="G30" s="38"/>
      <c r="H30" s="38"/>
      <c r="I30" s="38"/>
      <c r="J30" s="38"/>
      <c r="K30" s="38"/>
      <c r="L30" s="38"/>
      <c r="M30" s="38"/>
      <c r="N30" s="38" t="s">
        <v>12</v>
      </c>
      <c r="O30" s="38"/>
      <c r="P30" s="38"/>
      <c r="Q30" s="38"/>
      <c r="R30" s="38" t="s">
        <v>35</v>
      </c>
      <c r="S30" s="38"/>
      <c r="T30" s="38"/>
      <c r="U30" s="38"/>
      <c r="V30" s="38"/>
      <c r="W30" s="38"/>
      <c r="X30" s="38" t="s">
        <v>23</v>
      </c>
      <c r="Y30" s="38" t="s">
        <v>19</v>
      </c>
      <c r="Z30" s="38"/>
      <c r="AA30" s="38"/>
      <c r="AB30" s="38"/>
      <c r="AC30" s="38"/>
      <c r="AD30" s="38"/>
      <c r="AE30" s="38" t="s">
        <v>38</v>
      </c>
      <c r="AF30" s="38"/>
      <c r="AG30" s="38"/>
      <c r="AH30" s="38"/>
      <c r="AI30" s="38"/>
      <c r="AJ30" s="38"/>
      <c r="AK30" s="38" t="s">
        <v>12</v>
      </c>
      <c r="AL30" s="38"/>
      <c r="AM30" s="38"/>
      <c r="AN30" s="38"/>
      <c r="AO30" s="38"/>
      <c r="AP30" s="38"/>
      <c r="AQ30" s="38" t="s">
        <v>19</v>
      </c>
      <c r="AR30" s="38" t="s">
        <v>11</v>
      </c>
      <c r="AS30" s="38" t="s">
        <v>23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 t="s">
        <v>37</v>
      </c>
      <c r="BD30" s="38"/>
      <c r="BE30" s="38"/>
      <c r="BF30" s="38"/>
      <c r="BG30" s="38"/>
      <c r="BH30" s="38" t="s">
        <v>19</v>
      </c>
      <c r="BI30" s="38"/>
      <c r="BJ30" s="38"/>
      <c r="BK30" s="38"/>
      <c r="BL30" s="38"/>
      <c r="BM30" s="38" t="s">
        <v>23</v>
      </c>
      <c r="BN30" s="38"/>
      <c r="BO30" s="38"/>
      <c r="BP30" s="38"/>
      <c r="BQ30" s="38"/>
      <c r="BR30" s="38"/>
      <c r="BS30" s="38" t="s">
        <v>12</v>
      </c>
      <c r="BT30" s="38"/>
      <c r="BU30" s="38" t="s">
        <v>56</v>
      </c>
      <c r="BV30" s="38"/>
      <c r="BW30" s="39"/>
      <c r="BX30" s="40" t="s">
        <v>84</v>
      </c>
      <c r="BY30" s="41"/>
      <c r="BZ30" s="38"/>
      <c r="CA30" s="38"/>
      <c r="CB30" s="38" t="s">
        <v>26</v>
      </c>
      <c r="CC30" s="38"/>
      <c r="CD30" s="38"/>
      <c r="CE30" s="38"/>
      <c r="CF30" s="38" t="s">
        <v>35</v>
      </c>
      <c r="CG30" s="38"/>
      <c r="CH30" s="38"/>
      <c r="CI30" s="38"/>
      <c r="CJ30" s="38"/>
      <c r="CK30" s="38"/>
      <c r="CL30" s="38"/>
      <c r="CM30" s="38"/>
      <c r="CN30" s="38" t="s">
        <v>23</v>
      </c>
      <c r="CO30" s="38" t="s">
        <v>11</v>
      </c>
      <c r="CP30" s="38"/>
      <c r="CQ30" s="38"/>
      <c r="CR30" s="38"/>
      <c r="CS30" s="38"/>
      <c r="CT30" s="38"/>
      <c r="CU30" s="38"/>
      <c r="CV30" s="42">
        <v>4</v>
      </c>
      <c r="CW30" s="43">
        <v>4</v>
      </c>
      <c r="CX30" s="42">
        <v>0</v>
      </c>
      <c r="CY30" s="42">
        <v>0</v>
      </c>
      <c r="CZ30" s="42">
        <v>0</v>
      </c>
      <c r="DA30" s="42">
        <v>0</v>
      </c>
      <c r="DB30" s="42">
        <v>0</v>
      </c>
      <c r="DC30" s="42">
        <v>0</v>
      </c>
      <c r="DD30" s="42">
        <v>0</v>
      </c>
      <c r="DE30" s="42">
        <v>3</v>
      </c>
      <c r="DF30" s="42">
        <v>0</v>
      </c>
      <c r="DG30" s="42">
        <v>0</v>
      </c>
      <c r="DH30" s="42">
        <v>0</v>
      </c>
      <c r="DI30" s="42">
        <v>4</v>
      </c>
      <c r="DJ30" s="42">
        <v>0</v>
      </c>
      <c r="DK30" s="42">
        <v>0</v>
      </c>
      <c r="DL30" s="42">
        <v>2</v>
      </c>
      <c r="DM30" s="42">
        <v>0</v>
      </c>
      <c r="DN30" s="42">
        <v>1</v>
      </c>
      <c r="DO30" s="42">
        <v>0</v>
      </c>
      <c r="DP30" s="42">
        <v>0</v>
      </c>
      <c r="DQ30" s="42">
        <v>0</v>
      </c>
      <c r="DR30" s="42">
        <v>0</v>
      </c>
    </row>
    <row r="31" ht="18" customHeight="1">
      <c r="A31" s="26"/>
      <c r="B31" s="36"/>
      <c r="D31" s="45" t="s">
        <v>85</v>
      </c>
      <c r="E31" s="38"/>
      <c r="F31" s="38"/>
      <c r="G31" s="38"/>
      <c r="H31" s="38"/>
      <c r="I31" s="38"/>
      <c r="J31" s="38"/>
      <c r="K31" s="38"/>
      <c r="L31" s="38"/>
      <c r="M31" s="38"/>
      <c r="N31" s="38" t="s">
        <v>12</v>
      </c>
      <c r="O31" s="38"/>
      <c r="P31" s="38"/>
      <c r="Q31" s="38"/>
      <c r="R31" s="38" t="s">
        <v>35</v>
      </c>
      <c r="S31" s="38"/>
      <c r="T31" s="38"/>
      <c r="U31" s="38"/>
      <c r="V31" s="38"/>
      <c r="W31" s="38"/>
      <c r="X31" s="38"/>
      <c r="Y31" s="38" t="s">
        <v>19</v>
      </c>
      <c r="Z31" s="38"/>
      <c r="AA31" s="38"/>
      <c r="AB31" s="38"/>
      <c r="AC31" s="38"/>
      <c r="AD31" s="38"/>
      <c r="AE31" s="38" t="s">
        <v>38</v>
      </c>
      <c r="AF31" s="38"/>
      <c r="AG31" s="38"/>
      <c r="AH31" s="38"/>
      <c r="AI31" s="38"/>
      <c r="AJ31" s="38"/>
      <c r="AK31" s="38" t="s">
        <v>23</v>
      </c>
      <c r="AL31" s="38" t="s">
        <v>12</v>
      </c>
      <c r="AM31" s="38"/>
      <c r="AN31" s="38"/>
      <c r="AO31" s="38"/>
      <c r="AP31" s="38"/>
      <c r="AQ31" s="38" t="s">
        <v>19</v>
      </c>
      <c r="AR31" s="38" t="s">
        <v>11</v>
      </c>
      <c r="AS31" s="38"/>
      <c r="AT31" s="38"/>
      <c r="AU31" s="38"/>
      <c r="AV31" s="38"/>
      <c r="AW31" s="38" t="s">
        <v>23</v>
      </c>
      <c r="AX31" s="38"/>
      <c r="AY31" s="38"/>
      <c r="AZ31" s="38"/>
      <c r="BA31" s="38"/>
      <c r="BB31" s="38"/>
      <c r="BC31" s="38" t="s">
        <v>37</v>
      </c>
      <c r="BD31" s="38"/>
      <c r="BE31" s="38"/>
      <c r="BF31" s="38"/>
      <c r="BG31" s="38"/>
      <c r="BH31" s="38" t="s">
        <v>19</v>
      </c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 t="s">
        <v>12</v>
      </c>
      <c r="BT31" s="38"/>
      <c r="BU31" s="38" t="s">
        <v>56</v>
      </c>
      <c r="BV31" s="38"/>
      <c r="BW31" s="39"/>
      <c r="BX31" s="40" t="s">
        <v>85</v>
      </c>
      <c r="BY31" s="41"/>
      <c r="BZ31" s="38"/>
      <c r="CA31" s="38" t="s">
        <v>23</v>
      </c>
      <c r="CB31" s="38" t="s">
        <v>26</v>
      </c>
      <c r="CC31" s="38"/>
      <c r="CD31" s="38"/>
      <c r="CE31" s="38"/>
      <c r="CF31" s="38" t="s">
        <v>35</v>
      </c>
      <c r="CG31" s="38"/>
      <c r="CH31" s="38"/>
      <c r="CI31" s="38"/>
      <c r="CJ31" s="38"/>
      <c r="CK31" s="38"/>
      <c r="CL31" s="38"/>
      <c r="CM31" s="38" t="s">
        <v>23</v>
      </c>
      <c r="CN31" s="38" t="s">
        <v>11</v>
      </c>
      <c r="CO31" s="38"/>
      <c r="CP31" s="38"/>
      <c r="CQ31" s="38"/>
      <c r="CR31" s="38"/>
      <c r="CS31" s="38"/>
      <c r="CT31" s="38"/>
      <c r="CU31" s="38"/>
      <c r="CV31" s="42">
        <v>4</v>
      </c>
      <c r="CW31" s="43">
        <v>4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3</v>
      </c>
      <c r="DF31" s="42">
        <v>0</v>
      </c>
      <c r="DG31" s="42">
        <v>0</v>
      </c>
      <c r="DH31" s="42">
        <v>0</v>
      </c>
      <c r="DI31" s="42">
        <v>4</v>
      </c>
      <c r="DJ31" s="42">
        <v>0</v>
      </c>
      <c r="DK31" s="42">
        <v>0</v>
      </c>
      <c r="DL31" s="42">
        <v>2</v>
      </c>
      <c r="DM31" s="42">
        <v>0</v>
      </c>
      <c r="DN31" s="42">
        <v>1</v>
      </c>
      <c r="DO31" s="42">
        <v>0</v>
      </c>
      <c r="DP31" s="42">
        <v>0</v>
      </c>
      <c r="DQ31" s="42">
        <v>0</v>
      </c>
      <c r="DR31" s="42">
        <v>0</v>
      </c>
    </row>
    <row r="32" ht="18" customHeight="1">
      <c r="A32" s="26"/>
      <c r="B32" s="36"/>
      <c r="D32" s="45" t="s">
        <v>86</v>
      </c>
      <c r="E32" s="38"/>
      <c r="F32" s="38"/>
      <c r="G32" s="38"/>
      <c r="H32" s="38"/>
      <c r="I32" s="38"/>
      <c r="J32" s="38"/>
      <c r="K32" s="38"/>
      <c r="L32" s="38"/>
      <c r="M32" s="38"/>
      <c r="N32" s="38" t="s">
        <v>12</v>
      </c>
      <c r="O32" s="38"/>
      <c r="P32" s="38"/>
      <c r="Q32" s="38"/>
      <c r="R32" s="38" t="s">
        <v>35</v>
      </c>
      <c r="S32" s="38"/>
      <c r="T32" s="38"/>
      <c r="U32" s="38"/>
      <c r="V32" s="38"/>
      <c r="W32" s="38"/>
      <c r="X32" s="38"/>
      <c r="Y32" s="38" t="s">
        <v>19</v>
      </c>
      <c r="Z32" s="38"/>
      <c r="AA32" s="38"/>
      <c r="AB32" s="38"/>
      <c r="AC32" s="38"/>
      <c r="AD32" s="38"/>
      <c r="AE32" s="38" t="s">
        <v>38</v>
      </c>
      <c r="AF32" s="38"/>
      <c r="AG32" s="38"/>
      <c r="AH32" s="38"/>
      <c r="AI32" s="38"/>
      <c r="AJ32" s="38"/>
      <c r="AK32" s="38" t="s">
        <v>12</v>
      </c>
      <c r="AL32" s="38" t="s">
        <v>23</v>
      </c>
      <c r="AM32" s="38"/>
      <c r="AN32" s="38"/>
      <c r="AO32" s="38"/>
      <c r="AP32" s="38"/>
      <c r="AQ32" s="38" t="s">
        <v>19</v>
      </c>
      <c r="AR32" s="38" t="s">
        <v>11</v>
      </c>
      <c r="AS32" s="38"/>
      <c r="AT32" s="38"/>
      <c r="AU32" s="38"/>
      <c r="AV32" s="38"/>
      <c r="AW32" s="38"/>
      <c r="AX32" s="38" t="s">
        <v>23</v>
      </c>
      <c r="AY32" s="38"/>
      <c r="AZ32" s="38"/>
      <c r="BA32" s="38"/>
      <c r="BB32" s="38"/>
      <c r="BC32" s="38" t="s">
        <v>37</v>
      </c>
      <c r="BD32" s="38"/>
      <c r="BE32" s="38"/>
      <c r="BF32" s="38"/>
      <c r="BG32" s="38"/>
      <c r="BH32" s="38" t="s">
        <v>19</v>
      </c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 t="s">
        <v>12</v>
      </c>
      <c r="BT32" s="38"/>
      <c r="BU32" s="38" t="s">
        <v>56</v>
      </c>
      <c r="BV32" s="38"/>
      <c r="BW32" s="39"/>
      <c r="BX32" s="40" t="s">
        <v>86</v>
      </c>
      <c r="BY32" s="41"/>
      <c r="BZ32" s="38" t="s">
        <v>23</v>
      </c>
      <c r="CA32" s="38"/>
      <c r="CB32" s="38" t="s">
        <v>26</v>
      </c>
      <c r="CC32" s="38"/>
      <c r="CD32" s="38"/>
      <c r="CE32" s="38"/>
      <c r="CF32" s="38" t="s">
        <v>35</v>
      </c>
      <c r="CG32" s="38"/>
      <c r="CH32" s="38"/>
      <c r="CI32" s="38"/>
      <c r="CJ32" s="38"/>
      <c r="CK32" s="38"/>
      <c r="CL32" s="38" t="s">
        <v>23</v>
      </c>
      <c r="CM32" s="38"/>
      <c r="CN32" s="38" t="s">
        <v>11</v>
      </c>
      <c r="CO32" s="38"/>
      <c r="CP32" s="38"/>
      <c r="CQ32" s="38"/>
      <c r="CR32" s="38"/>
      <c r="CS32" s="38"/>
      <c r="CT32" s="38"/>
      <c r="CU32" s="38"/>
      <c r="CV32" s="42">
        <v>4</v>
      </c>
      <c r="CW32" s="43">
        <v>4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3</v>
      </c>
      <c r="DF32" s="42">
        <v>0</v>
      </c>
      <c r="DG32" s="42">
        <v>0</v>
      </c>
      <c r="DH32" s="42">
        <v>0</v>
      </c>
      <c r="DI32" s="42">
        <v>4</v>
      </c>
      <c r="DJ32" s="42">
        <v>0</v>
      </c>
      <c r="DK32" s="42">
        <v>0</v>
      </c>
      <c r="DL32" s="42">
        <v>2</v>
      </c>
      <c r="DM32" s="42">
        <v>0</v>
      </c>
      <c r="DN32" s="42">
        <v>1</v>
      </c>
      <c r="DO32" s="42">
        <v>0</v>
      </c>
      <c r="DP32" s="42">
        <v>0</v>
      </c>
      <c r="DQ32" s="42">
        <v>0</v>
      </c>
      <c r="DR32" s="42">
        <v>0</v>
      </c>
    </row>
    <row r="33" ht="18" customHeight="1">
      <c r="A33" s="26"/>
      <c r="B33" s="36"/>
      <c r="D33" s="45" t="s">
        <v>87</v>
      </c>
      <c r="E33" s="38"/>
      <c r="F33" s="38"/>
      <c r="G33" s="38"/>
      <c r="H33" s="38"/>
      <c r="I33" s="38"/>
      <c r="J33" s="38"/>
      <c r="K33" s="38"/>
      <c r="L33" s="38"/>
      <c r="M33" s="38"/>
      <c r="N33" s="38" t="s">
        <v>12</v>
      </c>
      <c r="O33" s="38"/>
      <c r="P33" s="38"/>
      <c r="Q33" s="38"/>
      <c r="R33" s="38" t="s">
        <v>35</v>
      </c>
      <c r="S33" s="38"/>
      <c r="T33" s="38"/>
      <c r="U33" s="38"/>
      <c r="V33" s="38"/>
      <c r="W33" s="38"/>
      <c r="X33" s="38"/>
      <c r="Y33" s="38" t="s">
        <v>19</v>
      </c>
      <c r="Z33" s="38"/>
      <c r="AA33" s="38"/>
      <c r="AB33" s="38"/>
      <c r="AC33" s="38"/>
      <c r="AD33" s="38"/>
      <c r="AE33" s="38" t="s">
        <v>38</v>
      </c>
      <c r="AF33" s="38"/>
      <c r="AG33" s="38"/>
      <c r="AH33" s="38"/>
      <c r="AI33" s="38"/>
      <c r="AJ33" s="38"/>
      <c r="AK33" s="38" t="s">
        <v>23</v>
      </c>
      <c r="AL33" s="38" t="s">
        <v>12</v>
      </c>
      <c r="AM33" s="38"/>
      <c r="AN33" s="38"/>
      <c r="AO33" s="38"/>
      <c r="AP33" s="38"/>
      <c r="AQ33" s="38" t="s">
        <v>19</v>
      </c>
      <c r="AR33" s="38" t="s">
        <v>11</v>
      </c>
      <c r="AS33" s="38"/>
      <c r="AT33" s="38"/>
      <c r="AU33" s="38"/>
      <c r="AV33" s="38"/>
      <c r="AW33" s="38" t="s">
        <v>23</v>
      </c>
      <c r="AX33" s="38"/>
      <c r="AY33" s="38"/>
      <c r="AZ33" s="38"/>
      <c r="BA33" s="38"/>
      <c r="BB33" s="38"/>
      <c r="BC33" s="38" t="s">
        <v>37</v>
      </c>
      <c r="BD33" s="38"/>
      <c r="BE33" s="38"/>
      <c r="BF33" s="38"/>
      <c r="BG33" s="38"/>
      <c r="BH33" s="38" t="s">
        <v>19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 t="s">
        <v>12</v>
      </c>
      <c r="BT33" s="38"/>
      <c r="BU33" s="38" t="s">
        <v>56</v>
      </c>
      <c r="BV33" s="38"/>
      <c r="BW33" s="39"/>
      <c r="BX33" s="40" t="s">
        <v>87</v>
      </c>
      <c r="BY33" s="41"/>
      <c r="BZ33" s="38"/>
      <c r="CA33" s="38" t="s">
        <v>23</v>
      </c>
      <c r="CB33" s="38" t="s">
        <v>26</v>
      </c>
      <c r="CC33" s="38"/>
      <c r="CD33" s="38"/>
      <c r="CE33" s="38"/>
      <c r="CF33" s="38" t="s">
        <v>35</v>
      </c>
      <c r="CG33" s="38"/>
      <c r="CH33" s="38"/>
      <c r="CI33" s="38"/>
      <c r="CJ33" s="38"/>
      <c r="CK33" s="38"/>
      <c r="CL33" s="38"/>
      <c r="CM33" s="38" t="s">
        <v>23</v>
      </c>
      <c r="CN33" s="38" t="s">
        <v>11</v>
      </c>
      <c r="CO33" s="38"/>
      <c r="CP33" s="38"/>
      <c r="CQ33" s="38"/>
      <c r="CR33" s="38"/>
      <c r="CS33" s="38"/>
      <c r="CT33" s="38"/>
      <c r="CU33" s="38"/>
      <c r="CV33" s="42">
        <v>4</v>
      </c>
      <c r="CW33" s="43">
        <v>4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3</v>
      </c>
      <c r="DF33" s="42">
        <v>0</v>
      </c>
      <c r="DG33" s="42">
        <v>0</v>
      </c>
      <c r="DH33" s="42">
        <v>0</v>
      </c>
      <c r="DI33" s="42">
        <v>4</v>
      </c>
      <c r="DJ33" s="42">
        <v>0</v>
      </c>
      <c r="DK33" s="42">
        <v>0</v>
      </c>
      <c r="DL33" s="42">
        <v>2</v>
      </c>
      <c r="DM33" s="42">
        <v>0</v>
      </c>
      <c r="DN33" s="42">
        <v>1</v>
      </c>
      <c r="DO33" s="42">
        <v>0</v>
      </c>
      <c r="DP33" s="42">
        <v>0</v>
      </c>
      <c r="DQ33" s="42">
        <v>0</v>
      </c>
      <c r="DR33" s="42">
        <v>0</v>
      </c>
    </row>
    <row r="34" ht="18" customHeight="1">
      <c r="A34" s="26"/>
      <c r="B34" s="36"/>
      <c r="D34" s="45" t="s">
        <v>88</v>
      </c>
      <c r="E34" s="38"/>
      <c r="F34" s="38"/>
      <c r="G34" s="38"/>
      <c r="H34" s="38"/>
      <c r="I34" s="38"/>
      <c r="J34" s="38"/>
      <c r="K34" s="38"/>
      <c r="L34" s="38"/>
      <c r="M34" s="38"/>
      <c r="N34" s="38" t="s">
        <v>12</v>
      </c>
      <c r="O34" s="38"/>
      <c r="P34" s="38"/>
      <c r="Q34" s="38"/>
      <c r="R34" s="38" t="s">
        <v>35</v>
      </c>
      <c r="S34" s="38"/>
      <c r="T34" s="38"/>
      <c r="U34" s="38"/>
      <c r="V34" s="38"/>
      <c r="W34" s="38"/>
      <c r="X34" s="38"/>
      <c r="Y34" s="38" t="s">
        <v>19</v>
      </c>
      <c r="Z34" s="38"/>
      <c r="AA34" s="38"/>
      <c r="AB34" s="38"/>
      <c r="AC34" s="38"/>
      <c r="AD34" s="38"/>
      <c r="AE34" s="38" t="s">
        <v>38</v>
      </c>
      <c r="AF34" s="38"/>
      <c r="AG34" s="38"/>
      <c r="AH34" s="38"/>
      <c r="AI34" s="38"/>
      <c r="AJ34" s="38"/>
      <c r="AK34" s="38" t="s">
        <v>12</v>
      </c>
      <c r="AL34" s="38" t="s">
        <v>23</v>
      </c>
      <c r="AM34" s="38"/>
      <c r="AN34" s="38"/>
      <c r="AO34" s="38"/>
      <c r="AP34" s="38"/>
      <c r="AQ34" s="38" t="s">
        <v>19</v>
      </c>
      <c r="AR34" s="38" t="s">
        <v>11</v>
      </c>
      <c r="AS34" s="38"/>
      <c r="AT34" s="38"/>
      <c r="AU34" s="38"/>
      <c r="AV34" s="38"/>
      <c r="AW34" s="38"/>
      <c r="AX34" s="38" t="s">
        <v>23</v>
      </c>
      <c r="AY34" s="38"/>
      <c r="AZ34" s="38"/>
      <c r="BA34" s="38"/>
      <c r="BB34" s="38"/>
      <c r="BC34" s="38" t="s">
        <v>37</v>
      </c>
      <c r="BD34" s="38"/>
      <c r="BE34" s="38"/>
      <c r="BF34" s="38"/>
      <c r="BG34" s="38"/>
      <c r="BH34" s="38" t="s">
        <v>19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 t="s">
        <v>12</v>
      </c>
      <c r="BT34" s="38"/>
      <c r="BU34" s="38" t="s">
        <v>56</v>
      </c>
      <c r="BV34" s="38"/>
      <c r="BW34" s="39"/>
      <c r="BX34" s="40" t="s">
        <v>88</v>
      </c>
      <c r="BY34" s="41"/>
      <c r="BZ34" s="38" t="s">
        <v>23</v>
      </c>
      <c r="CA34" s="38"/>
      <c r="CB34" s="38" t="s">
        <v>26</v>
      </c>
      <c r="CC34" s="38"/>
      <c r="CD34" s="38"/>
      <c r="CE34" s="38"/>
      <c r="CF34" s="38" t="s">
        <v>35</v>
      </c>
      <c r="CG34" s="38"/>
      <c r="CH34" s="38"/>
      <c r="CI34" s="38"/>
      <c r="CJ34" s="38"/>
      <c r="CK34" s="38"/>
      <c r="CL34" s="38" t="s">
        <v>23</v>
      </c>
      <c r="CM34" s="38"/>
      <c r="CN34" s="38" t="s">
        <v>11</v>
      </c>
      <c r="CO34" s="38"/>
      <c r="CP34" s="38"/>
      <c r="CQ34" s="38"/>
      <c r="CR34" s="38"/>
      <c r="CS34" s="38"/>
      <c r="CT34" s="38"/>
      <c r="CU34" s="38"/>
      <c r="CV34" s="42">
        <v>4</v>
      </c>
      <c r="CW34" s="43">
        <v>4</v>
      </c>
      <c r="CX34" s="42">
        <f>COUNTIF(E34:CT34,"АЛГ")</f>
        <v>0</v>
      </c>
      <c r="CY34" s="42">
        <f>COUNTIF(E34:CT34,"ГЕМ")</f>
        <v>0</v>
      </c>
      <c r="CZ34" s="42">
        <f>COUNTIF(E34:CT34,"ВИС")</f>
        <v>0</v>
      </c>
      <c r="DA34" s="42">
        <v>0</v>
      </c>
      <c r="DB34" s="42">
        <f>COUNTIF(E34:CT34,"ГЕО")</f>
        <v>0</v>
      </c>
      <c r="DC34" s="42">
        <f>COUNTIF(E34:CT34,"ИНФ")</f>
        <v>0</v>
      </c>
      <c r="DD34" s="42">
        <f>COUNTIF(E34:CT34,"ИСТ")</f>
        <v>0</v>
      </c>
      <c r="DE34" s="42">
        <v>3</v>
      </c>
      <c r="DF34" s="42">
        <f>COUNTIF(E34:CT34,"ОБЩ")</f>
        <v>0</v>
      </c>
      <c r="DG34" s="42">
        <f>COUNTIF(E34:CT34,"ФИЗ")</f>
        <v>0</v>
      </c>
      <c r="DH34" s="42">
        <f>COUNTIF(E34:CT34,"ХИМ")</f>
        <v>0</v>
      </c>
      <c r="DI34" s="42">
        <v>4</v>
      </c>
      <c r="DJ34" s="42">
        <v>0</v>
      </c>
      <c r="DK34" s="42">
        <f>COUNTIF(E34:CT34,"ФРА")</f>
        <v>0</v>
      </c>
      <c r="DL34" s="42">
        <v>2</v>
      </c>
      <c r="DM34" s="42">
        <v>0</v>
      </c>
      <c r="DN34" s="42">
        <v>1</v>
      </c>
      <c r="DO34" s="42">
        <f>COUNTIF(E34:CT34,"МУЗ")</f>
        <v>0</v>
      </c>
      <c r="DP34" s="42">
        <f>COUNTIF(E34:CT34,"ОБЗ")</f>
        <v>0</v>
      </c>
      <c r="DQ34" s="42">
        <f>COUNTIF(E34:CT34,"ТЕХ")</f>
        <v>0</v>
      </c>
      <c r="DR34" s="42">
        <f>COUNTIF(E34:CT34,"ФЗР")</f>
        <v>0</v>
      </c>
    </row>
    <row r="35" ht="18" customHeight="1">
      <c r="A35" s="26"/>
      <c r="B35" s="36"/>
      <c r="D35" s="45" t="s">
        <v>89</v>
      </c>
      <c r="E35" s="38"/>
      <c r="F35" s="38"/>
      <c r="G35" s="38"/>
      <c r="H35" s="38"/>
      <c r="I35" s="38"/>
      <c r="J35" s="38"/>
      <c r="K35" s="38"/>
      <c r="L35" s="38"/>
      <c r="M35" s="38"/>
      <c r="N35" s="38" t="s">
        <v>12</v>
      </c>
      <c r="O35" s="38"/>
      <c r="P35" s="38"/>
      <c r="Q35" s="38"/>
      <c r="R35" s="38" t="s">
        <v>35</v>
      </c>
      <c r="S35" s="38"/>
      <c r="T35" s="38"/>
      <c r="U35" s="38"/>
      <c r="V35" s="38"/>
      <c r="W35" s="38"/>
      <c r="X35" s="38" t="s">
        <v>23</v>
      </c>
      <c r="Y35" s="38" t="s">
        <v>19</v>
      </c>
      <c r="Z35" s="38"/>
      <c r="AA35" s="38"/>
      <c r="AB35" s="38"/>
      <c r="AC35" s="38"/>
      <c r="AD35" s="38"/>
      <c r="AE35" s="38" t="s">
        <v>38</v>
      </c>
      <c r="AF35" s="38"/>
      <c r="AG35" s="38"/>
      <c r="AH35" s="38"/>
      <c r="AI35" s="38"/>
      <c r="AJ35" s="38"/>
      <c r="AK35" s="38" t="s">
        <v>12</v>
      </c>
      <c r="AL35" s="38"/>
      <c r="AM35" s="38"/>
      <c r="AN35" s="38"/>
      <c r="AO35" s="38"/>
      <c r="AP35" s="38"/>
      <c r="AQ35" s="38" t="s">
        <v>19</v>
      </c>
      <c r="AR35" s="38" t="s">
        <v>11</v>
      </c>
      <c r="AS35" s="38" t="s">
        <v>23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 t="s">
        <v>37</v>
      </c>
      <c r="BD35" s="38"/>
      <c r="BE35" s="38"/>
      <c r="BF35" s="38"/>
      <c r="BG35" s="38"/>
      <c r="BH35" s="38"/>
      <c r="BI35" s="38" t="s">
        <v>19</v>
      </c>
      <c r="BJ35" s="38"/>
      <c r="BK35" s="38"/>
      <c r="BL35" s="38"/>
      <c r="BM35" s="38" t="s">
        <v>23</v>
      </c>
      <c r="BN35" s="38"/>
      <c r="BO35" s="38"/>
      <c r="BP35" s="38"/>
      <c r="BQ35" s="38"/>
      <c r="BR35" s="38"/>
      <c r="BS35" s="38" t="s">
        <v>12</v>
      </c>
      <c r="BT35" s="38"/>
      <c r="BU35" s="38" t="s">
        <v>56</v>
      </c>
      <c r="BV35" s="38"/>
      <c r="BW35" s="39"/>
      <c r="BX35" s="40" t="s">
        <v>89</v>
      </c>
      <c r="BY35" s="41"/>
      <c r="BZ35" s="38"/>
      <c r="CA35" s="38"/>
      <c r="CB35" s="38"/>
      <c r="CC35" s="38" t="s">
        <v>26</v>
      </c>
      <c r="CD35" s="38"/>
      <c r="CE35" s="38"/>
      <c r="CF35" s="38" t="s">
        <v>35</v>
      </c>
      <c r="CG35" s="38"/>
      <c r="CH35" s="38"/>
      <c r="CI35" s="38"/>
      <c r="CJ35" s="38"/>
      <c r="CK35" s="38"/>
      <c r="CL35" s="38"/>
      <c r="CM35" s="38"/>
      <c r="CN35" s="38" t="s">
        <v>23</v>
      </c>
      <c r="CO35" s="38" t="s">
        <v>11</v>
      </c>
      <c r="CP35" s="38"/>
      <c r="CQ35" s="38"/>
      <c r="CR35" s="38"/>
      <c r="CS35" s="38"/>
      <c r="CT35" s="38"/>
      <c r="CU35" s="38"/>
      <c r="CV35" s="42">
        <v>4</v>
      </c>
      <c r="CW35" s="43">
        <v>4</v>
      </c>
      <c r="CX35" s="42">
        <f>COUNTIF(E35:CT35,"АЛГ")</f>
        <v>0</v>
      </c>
      <c r="CY35" s="42">
        <f>COUNTIF(E35:CT35,"ГЕМ")</f>
        <v>0</v>
      </c>
      <c r="CZ35" s="42">
        <f>COUNTIF(E35:CT35,"ВИС")</f>
        <v>0</v>
      </c>
      <c r="DA35" s="42">
        <f>COUNTIF(E35:CT35,"БИО")</f>
        <v>0</v>
      </c>
      <c r="DB35" s="42">
        <f>COUNTIF(E35:CT35,"ГЕО")</f>
        <v>0</v>
      </c>
      <c r="DC35" s="42">
        <f>COUNTIF(E35:CT35,"ИНФ")</f>
        <v>0</v>
      </c>
      <c r="DD35" s="42">
        <f>COUNTIF(E35:CT35,"ИСТ")</f>
        <v>0</v>
      </c>
      <c r="DE35" s="42">
        <v>3</v>
      </c>
      <c r="DF35" s="42">
        <f>COUNTIF(E35:CT35,"ОБЩ")</f>
        <v>0</v>
      </c>
      <c r="DG35" s="42">
        <f>COUNTIF(E35:CT35,"ФИЗ")</f>
        <v>0</v>
      </c>
      <c r="DH35" s="42">
        <f>COUNTIF(E35:CT35,"ХИМ")</f>
        <v>0</v>
      </c>
      <c r="DI35" s="42">
        <v>4</v>
      </c>
      <c r="DJ35" s="42">
        <f>COUNTIF(E35:CT35,"НЕМ")</f>
        <v>0</v>
      </c>
      <c r="DK35" s="42">
        <f>COUNTIF(E35:CT35,"ФРА")</f>
        <v>0</v>
      </c>
      <c r="DL35" s="42">
        <v>2</v>
      </c>
      <c r="DM35" s="42">
        <v>0</v>
      </c>
      <c r="DN35" s="42">
        <v>1</v>
      </c>
      <c r="DO35" s="42">
        <f>COUNTIF(E35:CT35,"МУЗ")</f>
        <v>0</v>
      </c>
      <c r="DP35" s="42">
        <f>COUNTIF(E35:CT35,"ОБЗ")</f>
        <v>0</v>
      </c>
      <c r="DQ35" s="42">
        <f>COUNTIF(E35:CT35,"ТЕХ")</f>
        <v>0</v>
      </c>
      <c r="DR35" s="42">
        <f>COUNTIF(E35:CT35,"ФЗР")</f>
        <v>0</v>
      </c>
    </row>
    <row r="36" ht="18" customHeight="1">
      <c r="A36" s="26"/>
      <c r="B36" s="36"/>
      <c r="D36" s="45" t="s">
        <v>90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 t="s">
        <v>12</v>
      </c>
      <c r="P36" s="38"/>
      <c r="Q36" s="38"/>
      <c r="R36" s="38" t="s">
        <v>35</v>
      </c>
      <c r="S36" s="38"/>
      <c r="T36" s="38"/>
      <c r="U36" s="38"/>
      <c r="V36" s="38"/>
      <c r="W36" s="38"/>
      <c r="X36" s="38" t="s">
        <v>23</v>
      </c>
      <c r="Y36" s="38" t="s">
        <v>19</v>
      </c>
      <c r="Z36" s="38"/>
      <c r="AA36" s="38"/>
      <c r="AB36" s="38"/>
      <c r="AC36" s="38"/>
      <c r="AD36" s="38"/>
      <c r="AE36" s="38" t="s">
        <v>38</v>
      </c>
      <c r="AF36" s="38"/>
      <c r="AG36" s="38"/>
      <c r="AH36" s="38"/>
      <c r="AI36" s="38"/>
      <c r="AJ36" s="38"/>
      <c r="AK36" s="38"/>
      <c r="AL36" s="38" t="s">
        <v>12</v>
      </c>
      <c r="AM36" s="38"/>
      <c r="AN36" s="38"/>
      <c r="AO36" s="38"/>
      <c r="AP36" s="38"/>
      <c r="AQ36" s="38" t="s">
        <v>19</v>
      </c>
      <c r="AR36" s="38" t="s">
        <v>11</v>
      </c>
      <c r="AS36" s="38" t="s">
        <v>23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 t="s">
        <v>37</v>
      </c>
      <c r="BD36" s="38"/>
      <c r="BE36" s="38"/>
      <c r="BF36" s="38"/>
      <c r="BG36" s="38"/>
      <c r="BH36" s="38" t="s">
        <v>19</v>
      </c>
      <c r="BI36" s="38"/>
      <c r="BJ36" s="38"/>
      <c r="BK36" s="38"/>
      <c r="BL36" s="38"/>
      <c r="BM36" s="38" t="s">
        <v>23</v>
      </c>
      <c r="BN36" s="38"/>
      <c r="BO36" s="38"/>
      <c r="BP36" s="38"/>
      <c r="BQ36" s="38"/>
      <c r="BR36" s="38"/>
      <c r="BS36" s="38" t="s">
        <v>12</v>
      </c>
      <c r="BT36" s="38"/>
      <c r="BU36" s="38" t="s">
        <v>56</v>
      </c>
      <c r="BV36" s="38"/>
      <c r="BW36" s="39"/>
      <c r="BX36" s="40" t="s">
        <v>90</v>
      </c>
      <c r="BY36" s="41"/>
      <c r="BZ36" s="38"/>
      <c r="CA36" s="38"/>
      <c r="CB36" s="38"/>
      <c r="CC36" s="38" t="s">
        <v>26</v>
      </c>
      <c r="CD36" s="38"/>
      <c r="CE36" s="38"/>
      <c r="CF36" s="38" t="s">
        <v>35</v>
      </c>
      <c r="CG36" s="38"/>
      <c r="CH36" s="38"/>
      <c r="CI36" s="38"/>
      <c r="CJ36" s="38"/>
      <c r="CK36" s="38"/>
      <c r="CL36" s="38"/>
      <c r="CM36" s="38"/>
      <c r="CN36" s="38" t="s">
        <v>23</v>
      </c>
      <c r="CO36" s="38" t="s">
        <v>11</v>
      </c>
      <c r="CP36" s="38"/>
      <c r="CQ36" s="38"/>
      <c r="CR36" s="38"/>
      <c r="CS36" s="38"/>
      <c r="CT36" s="38"/>
      <c r="CU36" s="38"/>
      <c r="CV36" s="42">
        <v>4</v>
      </c>
      <c r="CW36" s="43">
        <v>4</v>
      </c>
      <c r="CX36" s="42">
        <f>COUNTIF(E36:CT36,"АЛГ")</f>
        <v>0</v>
      </c>
      <c r="CY36" s="42">
        <f>COUNTIF(E36:CT36,"ГЕМ")</f>
        <v>0</v>
      </c>
      <c r="CZ36" s="42">
        <f>COUNTIF(E36:CT36,"ВИС")</f>
        <v>0</v>
      </c>
      <c r="DA36" s="42">
        <f>COUNTIF(E36:CT36,"БИО")</f>
        <v>0</v>
      </c>
      <c r="DB36" s="42">
        <f>COUNTIF(E36:CT36,"ГЕО")</f>
        <v>0</v>
      </c>
      <c r="DC36" s="42">
        <f>COUNTIF(E36:CT36,"ИНФ")</f>
        <v>0</v>
      </c>
      <c r="DD36" s="42">
        <f>COUNTIF(E36:CT36,"ИСТ")</f>
        <v>0</v>
      </c>
      <c r="DE36" s="42">
        <v>3</v>
      </c>
      <c r="DF36" s="42">
        <f>COUNTIF(E36:CT36,"ОБЩ")</f>
        <v>0</v>
      </c>
      <c r="DG36" s="42">
        <f>COUNTIF(E36:CT36,"ФИЗ")</f>
        <v>0</v>
      </c>
      <c r="DH36" s="42">
        <f>COUNTIF(E36:CT36,"ХИМ")</f>
        <v>0</v>
      </c>
      <c r="DI36" s="42">
        <v>4</v>
      </c>
      <c r="DJ36" s="42">
        <f>COUNTIF(E36:CT36,"НЕМ")</f>
        <v>0</v>
      </c>
      <c r="DK36" s="42">
        <f>COUNTIF(E36:CT36,"ФРА")</f>
        <v>0</v>
      </c>
      <c r="DL36" s="42">
        <v>2</v>
      </c>
      <c r="DM36" s="42">
        <v>0</v>
      </c>
      <c r="DN36" s="42">
        <v>1</v>
      </c>
      <c r="DO36" s="42">
        <f>COUNTIF(E36:CT36,"МУЗ")</f>
        <v>0</v>
      </c>
      <c r="DP36" s="42">
        <f>COUNTIF(E36:CT36,"ОБЗ")</f>
        <v>0</v>
      </c>
      <c r="DQ36" s="42">
        <f>COUNTIF(E36:CT36,"ТЕХ")</f>
        <v>0</v>
      </c>
      <c r="DR36" s="42">
        <f>COUNTIF(E36:CT36,"ФЗР")</f>
        <v>0</v>
      </c>
    </row>
    <row r="37" ht="18" customHeight="1">
      <c r="A37" s="26"/>
      <c r="B37" s="36"/>
      <c r="D37" s="45" t="s">
        <v>91</v>
      </c>
      <c r="E37" s="38"/>
      <c r="F37" s="38"/>
      <c r="G37" s="38"/>
      <c r="H37" s="38"/>
      <c r="I37" s="38"/>
      <c r="J37" s="38"/>
      <c r="K37" s="38"/>
      <c r="L37" s="38"/>
      <c r="M37" s="38"/>
      <c r="N37" s="38" t="s">
        <v>12</v>
      </c>
      <c r="O37" s="38"/>
      <c r="P37" s="38"/>
      <c r="Q37" s="38"/>
      <c r="R37" s="38" t="s">
        <v>35</v>
      </c>
      <c r="S37" s="38"/>
      <c r="T37" s="38"/>
      <c r="U37" s="38"/>
      <c r="V37" s="38"/>
      <c r="W37" s="38"/>
      <c r="X37" s="38"/>
      <c r="Y37" s="38"/>
      <c r="Z37" s="38" t="s">
        <v>19</v>
      </c>
      <c r="AA37" s="38"/>
      <c r="AB37" s="38"/>
      <c r="AC37" s="38"/>
      <c r="AD37" s="38"/>
      <c r="AE37" s="38" t="s">
        <v>38</v>
      </c>
      <c r="AF37" s="38"/>
      <c r="AG37" s="38"/>
      <c r="AH37" s="38"/>
      <c r="AI37" s="38"/>
      <c r="AJ37" s="38"/>
      <c r="AK37" s="38" t="s">
        <v>12</v>
      </c>
      <c r="AL37" s="38"/>
      <c r="AM37" s="38" t="s">
        <v>23</v>
      </c>
      <c r="AN37" s="38"/>
      <c r="AO37" s="38"/>
      <c r="AP37" s="38"/>
      <c r="AQ37" s="38" t="s">
        <v>11</v>
      </c>
      <c r="AR37" s="38" t="s">
        <v>19</v>
      </c>
      <c r="AS37" s="38"/>
      <c r="AT37" s="38"/>
      <c r="AU37" s="38"/>
      <c r="AV37" s="38"/>
      <c r="AW37" s="38"/>
      <c r="AX37" s="38"/>
      <c r="AY37" s="38" t="s">
        <v>23</v>
      </c>
      <c r="AZ37" s="38"/>
      <c r="BA37" s="38"/>
      <c r="BB37" s="38"/>
      <c r="BC37" s="38" t="s">
        <v>37</v>
      </c>
      <c r="BD37" s="38"/>
      <c r="BE37" s="38"/>
      <c r="BF37" s="38"/>
      <c r="BG37" s="38"/>
      <c r="BH37" s="38"/>
      <c r="BI37" s="38"/>
      <c r="BJ37" s="38" t="s">
        <v>19</v>
      </c>
      <c r="BK37" s="38"/>
      <c r="BL37" s="38"/>
      <c r="BM37" s="38"/>
      <c r="BN37" s="38"/>
      <c r="BO37" s="38"/>
      <c r="BP37" s="38"/>
      <c r="BQ37" s="38"/>
      <c r="BR37" s="38"/>
      <c r="BS37" s="38" t="s">
        <v>12</v>
      </c>
      <c r="BT37" s="38"/>
      <c r="BU37" s="38" t="s">
        <v>56</v>
      </c>
      <c r="BV37" s="38"/>
      <c r="BW37" s="39"/>
      <c r="BX37" s="40" t="s">
        <v>91</v>
      </c>
      <c r="BY37" s="41"/>
      <c r="BZ37" s="38" t="s">
        <v>23</v>
      </c>
      <c r="CA37" s="38"/>
      <c r="CB37" s="38"/>
      <c r="CC37" s="38" t="s">
        <v>26</v>
      </c>
      <c r="CD37" s="38"/>
      <c r="CE37" s="38"/>
      <c r="CF37" s="38" t="s">
        <v>35</v>
      </c>
      <c r="CG37" s="38"/>
      <c r="CH37" s="38"/>
      <c r="CI37" s="38"/>
      <c r="CJ37" s="38"/>
      <c r="CK37" s="38"/>
      <c r="CL37" s="38" t="s">
        <v>23</v>
      </c>
      <c r="CM37" s="38"/>
      <c r="CN37" s="38" t="s">
        <v>11</v>
      </c>
      <c r="CO37" s="38"/>
      <c r="CP37" s="38"/>
      <c r="CQ37" s="38"/>
      <c r="CR37" s="38"/>
      <c r="CS37" s="38"/>
      <c r="CT37" s="38"/>
      <c r="CU37" s="38"/>
      <c r="CV37" s="42">
        <v>4</v>
      </c>
      <c r="CW37" s="43">
        <v>4</v>
      </c>
      <c r="CX37" s="42">
        <f>COUNTIF(E37:CT37,"АЛГ")</f>
        <v>0</v>
      </c>
      <c r="CY37" s="42">
        <f>COUNTIF(E37:CT37,"ГЕМ")</f>
        <v>0</v>
      </c>
      <c r="CZ37" s="42">
        <f>COUNTIF(E37:CT37,"ВИС")</f>
        <v>0</v>
      </c>
      <c r="DA37" s="42">
        <f>COUNTIF(E37:CT37,"БИО")</f>
        <v>0</v>
      </c>
      <c r="DB37" s="42">
        <f>COUNTIF(E37:CT37,"ГЕО")</f>
        <v>0</v>
      </c>
      <c r="DC37" s="42">
        <f>COUNTIF(E37:CT37,"ИНФ")</f>
        <v>0</v>
      </c>
      <c r="DD37" s="42">
        <f>COUNTIF(E37:CT37,"ИСТ")</f>
        <v>0</v>
      </c>
      <c r="DE37" s="42">
        <v>3</v>
      </c>
      <c r="DF37" s="42">
        <f>COUNTIF(E37:CT37,"ОБЩ")</f>
        <v>0</v>
      </c>
      <c r="DG37" s="42">
        <f>COUNTIF(E37:CT37,"ФИЗ")</f>
        <v>0</v>
      </c>
      <c r="DH37" s="42">
        <f>COUNTIF(E37:CT37,"ХИМ")</f>
        <v>0</v>
      </c>
      <c r="DI37" s="42">
        <v>4</v>
      </c>
      <c r="DJ37" s="42">
        <f>COUNTIF(E37:CT37,"НЕМ")</f>
        <v>0</v>
      </c>
      <c r="DK37" s="42">
        <f>COUNTIF(E37:CT37,"ФРА")</f>
        <v>0</v>
      </c>
      <c r="DL37" s="42">
        <v>2</v>
      </c>
      <c r="DM37" s="42">
        <v>0</v>
      </c>
      <c r="DN37" s="42">
        <v>1</v>
      </c>
      <c r="DO37" s="42">
        <f>COUNTIF(E37:CT37,"МУЗ")</f>
        <v>0</v>
      </c>
      <c r="DP37" s="42">
        <f>COUNTIF(E37:CT37,"ОБЗ")</f>
        <v>0</v>
      </c>
      <c r="DQ37" s="42">
        <f>COUNTIF(E37:CT37,"ТЕХ")</f>
        <v>0</v>
      </c>
      <c r="DR37" s="42">
        <f>COUNTIF(E37:CT37,"ФЗР")</f>
        <v>0</v>
      </c>
    </row>
    <row r="38" ht="18" customHeight="1">
      <c r="A38" s="26"/>
      <c r="B38" s="36"/>
      <c r="D38" s="45" t="s">
        <v>92</v>
      </c>
      <c r="E38" s="38"/>
      <c r="F38" s="38"/>
      <c r="G38" s="38"/>
      <c r="H38" s="38"/>
      <c r="I38" s="38"/>
      <c r="J38" s="38"/>
      <c r="K38" s="38"/>
      <c r="L38" s="38"/>
      <c r="M38" s="38"/>
      <c r="N38" s="38" t="s">
        <v>12</v>
      </c>
      <c r="O38" s="38"/>
      <c r="P38" s="38"/>
      <c r="Q38" s="38"/>
      <c r="R38" s="38" t="s">
        <v>35</v>
      </c>
      <c r="S38" s="38"/>
      <c r="T38" s="38"/>
      <c r="U38" s="38"/>
      <c r="V38" s="38"/>
      <c r="W38" s="38"/>
      <c r="X38" s="38" t="s">
        <v>19</v>
      </c>
      <c r="Y38" s="38"/>
      <c r="Z38" s="38"/>
      <c r="AA38" s="38"/>
      <c r="AB38" s="38"/>
      <c r="AC38" s="38"/>
      <c r="AD38" s="38"/>
      <c r="AE38" s="38" t="s">
        <v>38</v>
      </c>
      <c r="AF38" s="38"/>
      <c r="AG38" s="38"/>
      <c r="AH38" s="38"/>
      <c r="AI38" s="38"/>
      <c r="AJ38" s="38"/>
      <c r="AK38" s="38" t="s">
        <v>23</v>
      </c>
      <c r="AL38" s="38" t="s">
        <v>12</v>
      </c>
      <c r="AM38" s="38"/>
      <c r="AN38" s="38"/>
      <c r="AO38" s="38"/>
      <c r="AP38" s="38"/>
      <c r="AQ38" s="38" t="s">
        <v>19</v>
      </c>
      <c r="AR38" s="38" t="s">
        <v>11</v>
      </c>
      <c r="AS38" s="38"/>
      <c r="AT38" s="38"/>
      <c r="AU38" s="38"/>
      <c r="AV38" s="38"/>
      <c r="AW38" s="38" t="s">
        <v>23</v>
      </c>
      <c r="AX38" s="38"/>
      <c r="AY38" s="38"/>
      <c r="AZ38" s="38"/>
      <c r="BA38" s="38"/>
      <c r="BB38" s="38"/>
      <c r="BC38" s="38" t="s">
        <v>37</v>
      </c>
      <c r="BD38" s="38"/>
      <c r="BE38" s="38"/>
      <c r="BF38" s="38"/>
      <c r="BG38" s="38"/>
      <c r="BH38" s="38" t="s">
        <v>19</v>
      </c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 t="s">
        <v>12</v>
      </c>
      <c r="BT38" s="38"/>
      <c r="BU38" s="38" t="s">
        <v>56</v>
      </c>
      <c r="BV38" s="38"/>
      <c r="BW38" s="39"/>
      <c r="BX38" s="40" t="s">
        <v>92</v>
      </c>
      <c r="BY38" s="41"/>
      <c r="BZ38" s="38"/>
      <c r="CA38" s="38" t="s">
        <v>23</v>
      </c>
      <c r="CB38" s="38" t="s">
        <v>26</v>
      </c>
      <c r="CC38" s="38"/>
      <c r="CD38" s="38"/>
      <c r="CE38" s="38"/>
      <c r="CF38" s="38" t="s">
        <v>35</v>
      </c>
      <c r="CG38" s="38"/>
      <c r="CH38" s="38"/>
      <c r="CI38" s="38"/>
      <c r="CJ38" s="38"/>
      <c r="CK38" s="38"/>
      <c r="CL38" s="38"/>
      <c r="CM38" s="38" t="s">
        <v>23</v>
      </c>
      <c r="CN38" s="38" t="s">
        <v>11</v>
      </c>
      <c r="CO38" s="38"/>
      <c r="CP38" s="38"/>
      <c r="CQ38" s="38"/>
      <c r="CR38" s="38"/>
      <c r="CS38" s="38"/>
      <c r="CT38" s="38"/>
      <c r="CU38" s="38"/>
      <c r="CV38" s="42">
        <v>4</v>
      </c>
      <c r="CW38" s="43">
        <v>4</v>
      </c>
      <c r="CX38" s="42">
        <f>COUNTIF(E38:CT38,"АЛГ")</f>
        <v>0</v>
      </c>
      <c r="CY38" s="42">
        <f>COUNTIF(E38:CT38,"ГЕМ")</f>
        <v>0</v>
      </c>
      <c r="CZ38" s="42">
        <f>COUNTIF(E38:CT38,"ВИС")</f>
        <v>0</v>
      </c>
      <c r="DA38" s="42">
        <f>COUNTIF(E38:CT38,"БИО")</f>
        <v>0</v>
      </c>
      <c r="DB38" s="42">
        <f>COUNTIF(E38:CT38,"ГЕО")</f>
        <v>0</v>
      </c>
      <c r="DC38" s="42">
        <f>COUNTIF(E38:CT38,"ИНФ")</f>
        <v>0</v>
      </c>
      <c r="DD38" s="42">
        <f>COUNTIF(E38:CT38,"ИСТ")</f>
        <v>0</v>
      </c>
      <c r="DE38" s="42">
        <f>COUNTIF(E38:CT38,"ЛИТ")</f>
        <v>3</v>
      </c>
      <c r="DF38" s="42">
        <f>COUNTIF(E38:CT38,"ОБЩ")</f>
        <v>0</v>
      </c>
      <c r="DG38" s="42">
        <f>COUNTIF(E38:CT38,"ФИЗ")</f>
        <v>0</v>
      </c>
      <c r="DH38" s="42">
        <f>COUNTIF(E38:CT38,"ХИМ")</f>
        <v>0</v>
      </c>
      <c r="DI38" s="42">
        <f>COUNTIF(E38:CT38,"АНГ")</f>
        <v>4</v>
      </c>
      <c r="DJ38" s="42">
        <f>COUNTIF(E38:CT38,"НЕМ")</f>
        <v>0</v>
      </c>
      <c r="DK38" s="42">
        <f>COUNTIF(E38:CT38,"ФРА")</f>
        <v>0</v>
      </c>
      <c r="DL38" s="42">
        <v>2</v>
      </c>
      <c r="DM38" s="42">
        <f>COUNTIF(E38:CT38,"ИЗО")</f>
        <v>0</v>
      </c>
      <c r="DN38" s="42">
        <f>COUNTIF(E38:CT38,"КУБ")</f>
        <v>0</v>
      </c>
      <c r="DO38" s="42">
        <f>COUNTIF(E38:CT38,"МУЗ")</f>
        <v>0</v>
      </c>
      <c r="DP38" s="42">
        <f>COUNTIF(E38:CT38,"ОБЗ")</f>
        <v>0</v>
      </c>
      <c r="DQ38" s="42">
        <f>COUNTIF(E38:CT38,"ТЕХ")</f>
        <v>0</v>
      </c>
      <c r="DR38" s="42">
        <f>COUNTIF(E38:CT38,"ФЗР")</f>
        <v>0</v>
      </c>
    </row>
    <row r="39" ht="18" customHeight="1">
      <c r="A39" s="26"/>
      <c r="B39" s="36"/>
      <c r="D39" s="45" t="s">
        <v>93</v>
      </c>
      <c r="E39" s="38"/>
      <c r="F39" s="38"/>
      <c r="G39" s="38"/>
      <c r="H39" s="38"/>
      <c r="I39" s="38"/>
      <c r="J39" s="38"/>
      <c r="K39" s="38"/>
      <c r="M39" s="38" t="s">
        <v>11</v>
      </c>
      <c r="N39" s="38"/>
      <c r="P39" s="38"/>
      <c r="Q39" s="38"/>
      <c r="R39" s="38"/>
      <c r="S39" s="38"/>
      <c r="T39" s="38"/>
      <c r="U39" s="38"/>
      <c r="V39" s="38"/>
      <c r="W39" s="38"/>
      <c r="X39" s="38" t="s">
        <v>23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 t="s">
        <v>23</v>
      </c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 t="s">
        <v>12</v>
      </c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 t="s">
        <v>11</v>
      </c>
      <c r="BU39" s="38"/>
      <c r="BV39" s="38"/>
      <c r="BW39" s="39"/>
      <c r="BX39" s="40" t="s">
        <v>93</v>
      </c>
      <c r="BY39" s="41"/>
      <c r="BZ39" s="38"/>
      <c r="CA39" s="38" t="s">
        <v>11</v>
      </c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 t="s">
        <v>23</v>
      </c>
      <c r="CN39" s="38"/>
      <c r="CO39" s="38"/>
      <c r="CP39" s="38"/>
      <c r="CQ39" s="38"/>
      <c r="CR39" s="38"/>
      <c r="CS39" s="38" t="s">
        <v>19</v>
      </c>
      <c r="CT39" s="38"/>
      <c r="CU39" s="38"/>
      <c r="CV39" s="42">
        <f>COUNTIF(E39:CT39,"РУС")</f>
        <v>3</v>
      </c>
      <c r="CW39" s="43">
        <f>COUNTIF(E39:CT39,"МАТ")</f>
        <v>1</v>
      </c>
      <c r="CX39" s="42">
        <f>COUNTIF(E39:CT39,"АЛГ")</f>
        <v>0</v>
      </c>
      <c r="CY39" s="42">
        <f>COUNTIF(E39:CT39,"ГЕМ")</f>
        <v>0</v>
      </c>
      <c r="CZ39" s="42">
        <f>COUNTIF(E39:CT39,"ВИС")</f>
        <v>0</v>
      </c>
      <c r="DA39" s="42">
        <f>COUNTIF(E39:CT39,"БИО")</f>
        <v>0</v>
      </c>
      <c r="DB39" s="42">
        <f>COUNTIF(E39:CT39,"ГЕО")</f>
        <v>0</v>
      </c>
      <c r="DC39" s="42">
        <f>COUNTIF(E39:CT39,"ИНФ")</f>
        <v>0</v>
      </c>
      <c r="DD39" s="42">
        <f>COUNTIF(E39:CT39,"ИСТ")</f>
        <v>0</v>
      </c>
      <c r="DE39" s="42">
        <f>COUNTIF(E39:CT39,"ЛИТ")</f>
        <v>1</v>
      </c>
      <c r="DF39" s="42">
        <f>COUNTIF(E39:CT39,"ОБЩ")</f>
        <v>0</v>
      </c>
      <c r="DG39" s="42">
        <f>COUNTIF(E39:CT39,"ФИЗ")</f>
        <v>0</v>
      </c>
      <c r="DH39" s="42">
        <f>COUNTIF(E39:CT39,"ХИМ")</f>
        <v>0</v>
      </c>
      <c r="DI39" s="42">
        <f>COUNTIF(E39:CT39,"АНГ")</f>
        <v>3</v>
      </c>
      <c r="DJ39" s="42">
        <f>COUNTIF(E39:CT39,"НЕМ")</f>
        <v>0</v>
      </c>
      <c r="DK39" s="42">
        <f>COUNTIF(E39:CT39,"ФРА")</f>
        <v>0</v>
      </c>
      <c r="DL39" s="42">
        <f>COUNTIF(E39:CT39,"ОКР")</f>
        <v>0</v>
      </c>
      <c r="DM39" s="42">
        <f>COUNTIF(E39:CT39,"ИЗО")</f>
        <v>0</v>
      </c>
      <c r="DN39" s="42">
        <f>COUNTIF(E39:CT39,"КУБ")</f>
        <v>0</v>
      </c>
      <c r="DO39" s="42">
        <f>COUNTIF(E39:CT39,"МУЗ")</f>
        <v>0</v>
      </c>
      <c r="DP39" s="42">
        <f>COUNTIF(E39:CT39,"ОБЗ")</f>
        <v>0</v>
      </c>
      <c r="DQ39" s="42">
        <f>COUNTIF(E39:CT39,"ТЕХ")</f>
        <v>0</v>
      </c>
      <c r="DR39" s="42">
        <f>COUNTIF(E39:CT39,"ФЗР")</f>
        <v>0</v>
      </c>
    </row>
    <row r="40" ht="18" customHeight="1">
      <c r="A40" s="26"/>
      <c r="B40" s="36"/>
      <c r="D40" s="45" t="s">
        <v>94</v>
      </c>
      <c r="E40" s="38"/>
      <c r="F40" s="38"/>
      <c r="G40" s="38"/>
      <c r="H40" s="38"/>
      <c r="I40" s="38"/>
      <c r="J40" s="38"/>
      <c r="K40" s="38"/>
      <c r="L40" s="38"/>
      <c r="M40" s="38" t="s">
        <v>11</v>
      </c>
      <c r="N40" s="38"/>
      <c r="O40" s="38"/>
      <c r="P40" s="38"/>
      <c r="Q40" s="38"/>
      <c r="R40" s="38"/>
      <c r="S40" s="52"/>
      <c r="T40" s="38"/>
      <c r="U40" s="38"/>
      <c r="V40" s="38"/>
      <c r="W40" s="38"/>
      <c r="X40" s="38" t="s">
        <v>23</v>
      </c>
      <c r="Y40" s="38"/>
      <c r="Z40" s="52"/>
      <c r="AA40" s="38"/>
      <c r="AB40" s="38"/>
      <c r="AC40" s="52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 t="s">
        <v>95</v>
      </c>
      <c r="AQ40" s="38" t="s">
        <v>23</v>
      </c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 t="s">
        <v>12</v>
      </c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 t="s">
        <v>11</v>
      </c>
      <c r="BU40" s="38"/>
      <c r="BV40" s="38"/>
      <c r="BW40" s="39"/>
      <c r="BX40" s="40" t="s">
        <v>94</v>
      </c>
      <c r="BY40" s="41"/>
      <c r="BZ40" s="38"/>
      <c r="CA40" s="38" t="s">
        <v>11</v>
      </c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 t="s">
        <v>95</v>
      </c>
      <c r="CM40" s="38" t="s">
        <v>23</v>
      </c>
      <c r="CN40" s="38"/>
      <c r="CO40" s="38"/>
      <c r="CP40" s="38"/>
      <c r="CQ40" s="38"/>
      <c r="CR40" s="38"/>
      <c r="CS40" s="38" t="s">
        <v>19</v>
      </c>
      <c r="CT40" s="38"/>
      <c r="CU40" s="38"/>
      <c r="CV40" s="42">
        <f>COUNTIF(E40:CT40,"РУС")</f>
        <v>3</v>
      </c>
      <c r="CW40" s="43">
        <f>COUNTIF(E40:CT40,"МАТ")</f>
        <v>1</v>
      </c>
      <c r="CX40" s="42">
        <f>COUNTIF(E40:CT40,"АЛГ")</f>
        <v>0</v>
      </c>
      <c r="CY40" s="42">
        <f>COUNTIF(E40:CT40,"ГЕМ")</f>
        <v>0</v>
      </c>
      <c r="CZ40" s="42">
        <f>COUNTIF(E40:CT40,"ВИС")</f>
        <v>0</v>
      </c>
      <c r="DA40" s="42">
        <f>COUNTIF(E40:CT40,"БИО")</f>
        <v>0</v>
      </c>
      <c r="DB40" s="42">
        <f>COUNTIF(E40:CT40,"ГЕО")</f>
        <v>0</v>
      </c>
      <c r="DC40" s="42">
        <f>COUNTIF(E40:CT40,"ИНФ")</f>
        <v>0</v>
      </c>
      <c r="DD40" s="42">
        <f>COUNTIF(E40:CT40,"ИСТ")</f>
        <v>0</v>
      </c>
      <c r="DE40" s="42">
        <f>COUNTIF(E40:CT40,"ЛИТ")</f>
        <v>1</v>
      </c>
      <c r="DF40" s="42">
        <f>COUNTIF(E40:CT40,"ОБЩ")</f>
        <v>0</v>
      </c>
      <c r="DG40" s="42">
        <f>COUNTIF(E40:CT40,"ФИЗ")</f>
        <v>0</v>
      </c>
      <c r="DH40" s="42">
        <f>COUNTIF(E40:CT40,"ХИМ")</f>
        <v>0</v>
      </c>
      <c r="DI40" s="42">
        <f>COUNTIF(E40:CT40,"АНГ")</f>
        <v>3</v>
      </c>
      <c r="DJ40" s="42">
        <f>COUNTIF(E40:CT40,"НЕМ")</f>
        <v>0</v>
      </c>
      <c r="DK40" s="42">
        <f>COUNTIF(E40:CT40,"ФРА")</f>
        <v>0</v>
      </c>
      <c r="DL40" s="42">
        <f>COUNTIF(E40:CT40,"ОКР")</f>
        <v>0</v>
      </c>
      <c r="DM40" s="42">
        <f>COUNTIF(E40:CT40,"ИЗО")</f>
        <v>0</v>
      </c>
      <c r="DN40" s="42">
        <f>COUNTIF(E40:CT40,"КУБ")</f>
        <v>0</v>
      </c>
      <c r="DO40" s="42">
        <f>COUNTIF(E40:CT40,"МУЗ")</f>
        <v>0</v>
      </c>
      <c r="DP40" s="42">
        <f>COUNTIF(E40:CT40,"ОБЗ")</f>
        <v>0</v>
      </c>
      <c r="DQ40" s="42">
        <f>COUNTIF(E40:CT40,"ТЕХ")</f>
        <v>0</v>
      </c>
      <c r="DR40" s="42">
        <f>COUNTIF(E40:CT40,"ФЗР")</f>
        <v>0</v>
      </c>
    </row>
    <row r="41" ht="18" customHeight="1">
      <c r="A41" s="26"/>
      <c r="B41" s="36"/>
      <c r="D41" s="45" t="s">
        <v>96</v>
      </c>
      <c r="E41" s="38"/>
      <c r="F41" s="38"/>
      <c r="G41" s="38"/>
      <c r="H41" s="38"/>
      <c r="I41" s="38"/>
      <c r="J41" s="38"/>
      <c r="K41" s="38"/>
      <c r="L41" s="38"/>
      <c r="M41" s="38" t="s">
        <v>11</v>
      </c>
      <c r="N41" s="38"/>
      <c r="O41" s="38"/>
      <c r="P41" s="38"/>
      <c r="Q41" s="38"/>
      <c r="R41" s="38"/>
      <c r="S41" s="52"/>
      <c r="T41" s="38"/>
      <c r="U41" s="38"/>
      <c r="V41" s="38"/>
      <c r="W41" s="38" t="s">
        <v>23</v>
      </c>
      <c r="X41" s="52"/>
      <c r="Y41" s="38"/>
      <c r="Z41" s="52"/>
      <c r="AA41" s="38"/>
      <c r="AB41" s="38"/>
      <c r="AC41" s="52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 t="s">
        <v>95</v>
      </c>
      <c r="AQ41" s="38"/>
      <c r="AR41" s="38"/>
      <c r="AS41" s="38"/>
      <c r="AT41" s="38"/>
      <c r="AU41" s="38" t="s">
        <v>23</v>
      </c>
      <c r="AV41" s="38"/>
      <c r="AW41" s="38"/>
      <c r="AX41" s="38"/>
      <c r="AY41" s="38"/>
      <c r="AZ41" s="38"/>
      <c r="BA41" s="38"/>
      <c r="BB41" s="38"/>
      <c r="BC41" s="38" t="s">
        <v>12</v>
      </c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 t="s">
        <v>23</v>
      </c>
      <c r="BP41" s="38"/>
      <c r="BQ41" s="38"/>
      <c r="BR41" s="38"/>
      <c r="BS41" s="38"/>
      <c r="BT41" s="38" t="s">
        <v>11</v>
      </c>
      <c r="BU41" s="38"/>
      <c r="BV41" s="38"/>
      <c r="BW41" s="39"/>
      <c r="BX41" s="40" t="s">
        <v>96</v>
      </c>
      <c r="BY41" s="41"/>
      <c r="BZ41" s="38"/>
      <c r="CA41" s="38" t="s">
        <v>11</v>
      </c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 t="s">
        <v>95</v>
      </c>
      <c r="CM41" s="38"/>
      <c r="CN41" s="38"/>
      <c r="CO41" s="38"/>
      <c r="CP41" s="38"/>
      <c r="CQ41" s="38"/>
      <c r="CR41" s="38" t="s">
        <v>23</v>
      </c>
      <c r="CS41" s="38" t="s">
        <v>19</v>
      </c>
      <c r="CT41" s="38"/>
      <c r="CU41" s="38"/>
      <c r="CV41" s="42">
        <f>COUNTIF(E41:CT41,"РУС")</f>
        <v>3</v>
      </c>
      <c r="CW41" s="43">
        <f>COUNTIF(E41:CT41,"МАТ")</f>
        <v>1</v>
      </c>
      <c r="CX41" s="42">
        <f>COUNTIF(E41:CT41,"АЛГ")</f>
        <v>0</v>
      </c>
      <c r="CY41" s="42">
        <f>COUNTIF(E41:CT41,"ГЕМ")</f>
        <v>0</v>
      </c>
      <c r="CZ41" s="42">
        <f>COUNTIF(E41:CT41,"ВИС")</f>
        <v>0</v>
      </c>
      <c r="DA41" s="42">
        <f>COUNTIF(E41:CT41,"БИО")</f>
        <v>0</v>
      </c>
      <c r="DB41" s="42">
        <f>COUNTIF(E41:CT41,"ГЕО")</f>
        <v>0</v>
      </c>
      <c r="DC41" s="42">
        <f>COUNTIF(E41:CT41,"ИНФ")</f>
        <v>0</v>
      </c>
      <c r="DD41" s="42">
        <f>COUNTIF(E41:CT41,"ИСТ")</f>
        <v>0</v>
      </c>
      <c r="DE41" s="42">
        <f>COUNTIF(E41:CT41,"ЛИТ")</f>
        <v>1</v>
      </c>
      <c r="DF41" s="42">
        <f>COUNTIF(E41:CT41,"ОБЩ")</f>
        <v>0</v>
      </c>
      <c r="DG41" s="42">
        <f>COUNTIF(E41:CT41,"ФИЗ")</f>
        <v>0</v>
      </c>
      <c r="DH41" s="42">
        <f>COUNTIF(E41:CT41,"ХИМ")</f>
        <v>0</v>
      </c>
      <c r="DI41" s="42">
        <f>COUNTIF(E41:CT41,"АНГ")</f>
        <v>4</v>
      </c>
      <c r="DJ41" s="42">
        <f>COUNTIF(E41:CT41,"НЕМ")</f>
        <v>0</v>
      </c>
      <c r="DK41" s="42">
        <f>COUNTIF(E41:CT41,"ФРА")</f>
        <v>0</v>
      </c>
      <c r="DL41" s="42">
        <f>COUNTIF(E41:CT41,"ОКР")</f>
        <v>0</v>
      </c>
      <c r="DM41" s="42">
        <f>COUNTIF(E41:CT41,"ИЗО")</f>
        <v>0</v>
      </c>
      <c r="DN41" s="42">
        <f>COUNTIF(E41:CT41,"КУБ")</f>
        <v>0</v>
      </c>
      <c r="DO41" s="42">
        <f>COUNTIF(E41:CT41,"МУЗ")</f>
        <v>0</v>
      </c>
      <c r="DP41" s="42">
        <f>COUNTIF(E41:CT41,"ОБЗ")</f>
        <v>0</v>
      </c>
      <c r="DQ41" s="42">
        <f>COUNTIF(E41:CT41,"ТЕХ")</f>
        <v>0</v>
      </c>
      <c r="DR41" s="42">
        <f>COUNTIF(E41:CT41,"ФЗР")</f>
        <v>0</v>
      </c>
    </row>
    <row r="42" ht="18" customHeight="1">
      <c r="A42" s="26"/>
      <c r="B42" s="36"/>
      <c r="D42" s="45" t="s">
        <v>97</v>
      </c>
      <c r="E42" s="38"/>
      <c r="F42" s="38"/>
      <c r="G42" s="38"/>
      <c r="H42" s="38"/>
      <c r="I42" s="38"/>
      <c r="J42" s="38"/>
      <c r="K42" s="38"/>
      <c r="L42" s="38"/>
      <c r="M42" s="38" t="s">
        <v>11</v>
      </c>
      <c r="N42" s="38"/>
      <c r="O42" s="38"/>
      <c r="P42" s="38"/>
      <c r="Q42" s="38"/>
      <c r="R42" s="38"/>
      <c r="S42" s="52"/>
      <c r="T42" s="38"/>
      <c r="U42" s="38"/>
      <c r="V42" s="38"/>
      <c r="W42" s="38" t="s">
        <v>23</v>
      </c>
      <c r="X42" s="52"/>
      <c r="Y42" s="38"/>
      <c r="Z42" s="52"/>
      <c r="AA42" s="38"/>
      <c r="AB42" s="38"/>
      <c r="AC42" s="52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 t="s">
        <v>23</v>
      </c>
      <c r="AV42" s="38"/>
      <c r="AW42" s="38"/>
      <c r="AX42" s="38"/>
      <c r="AY42" s="38"/>
      <c r="AZ42" s="38"/>
      <c r="BA42" s="38"/>
      <c r="BB42" s="38"/>
      <c r="BC42" s="38" t="s">
        <v>12</v>
      </c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 t="s">
        <v>23</v>
      </c>
      <c r="BP42" s="38"/>
      <c r="BQ42" s="38"/>
      <c r="BR42" s="38"/>
      <c r="BS42" s="38"/>
      <c r="BT42" s="38" t="s">
        <v>11</v>
      </c>
      <c r="BU42" s="38"/>
      <c r="BV42" s="38"/>
      <c r="BW42" s="39"/>
      <c r="BX42" s="40" t="s">
        <v>97</v>
      </c>
      <c r="BY42" s="41"/>
      <c r="BZ42" s="38"/>
      <c r="CA42" s="38" t="s">
        <v>11</v>
      </c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 t="s">
        <v>23</v>
      </c>
      <c r="CS42" s="38" t="s">
        <v>19</v>
      </c>
      <c r="CT42" s="38"/>
      <c r="CU42" s="38"/>
      <c r="CV42" s="42">
        <f>COUNTIF(E42:CT42,"РУС")</f>
        <v>3</v>
      </c>
      <c r="CW42" s="43">
        <f>COUNTIF(E42:CT42,"МАТ")</f>
        <v>1</v>
      </c>
      <c r="CX42" s="42">
        <f>COUNTIF(E42:CT42,"АЛГ")</f>
        <v>0</v>
      </c>
      <c r="CY42" s="42">
        <f>COUNTIF(E42:CT42,"ГЕМ")</f>
        <v>0</v>
      </c>
      <c r="CZ42" s="42">
        <f>COUNTIF(E42:CT42,"ВИС")</f>
        <v>0</v>
      </c>
      <c r="DA42" s="42">
        <f>COUNTIF(E42:CT42,"БИО")</f>
        <v>0</v>
      </c>
      <c r="DB42" s="42">
        <f>COUNTIF(E42:CT42,"ГЕО")</f>
        <v>0</v>
      </c>
      <c r="DC42" s="42">
        <f>COUNTIF(E42:CT42,"ИНФ")</f>
        <v>0</v>
      </c>
      <c r="DD42" s="42">
        <f>COUNTIF(E42:CT42,"ИСТ")</f>
        <v>0</v>
      </c>
      <c r="DE42" s="42">
        <f>COUNTIF(E42:CT42,"ЛИТ")</f>
        <v>1</v>
      </c>
      <c r="DF42" s="42">
        <f>COUNTIF(E42:CT42,"ОБЩ")</f>
        <v>0</v>
      </c>
      <c r="DG42" s="42">
        <f>COUNTIF(E42:CT42,"ФИЗ")</f>
        <v>0</v>
      </c>
      <c r="DH42" s="42">
        <f>COUNTIF(E42:CT42,"ХИМ")</f>
        <v>0</v>
      </c>
      <c r="DI42" s="42">
        <f>COUNTIF(E42:CT42,"АНГ")</f>
        <v>4</v>
      </c>
      <c r="DJ42" s="42">
        <f>COUNTIF(E42:CT42,"НЕМ")</f>
        <v>0</v>
      </c>
      <c r="DK42" s="42">
        <f>COUNTIF(E42:CT42,"ФРА")</f>
        <v>0</v>
      </c>
      <c r="DL42" s="42">
        <f>COUNTIF(E42:CT42,"ОКР")</f>
        <v>0</v>
      </c>
      <c r="DM42" s="42">
        <f>COUNTIF(E42:CT42,"ИЗО")</f>
        <v>0</v>
      </c>
      <c r="DN42" s="42">
        <f>COUNTIF(E42:CT42,"КУБ")</f>
        <v>0</v>
      </c>
      <c r="DO42" s="42">
        <f>COUNTIF(E42:CT42,"МУЗ")</f>
        <v>0</v>
      </c>
      <c r="DP42" s="42">
        <f>COUNTIF(E42:CT42,"ОБЗ")</f>
        <v>0</v>
      </c>
      <c r="DQ42" s="42">
        <f>COUNTIF(E42:CT42,"ТЕХ")</f>
        <v>0</v>
      </c>
      <c r="DR42" s="42">
        <f>COUNTIF(E42:CT42,"ФЗР")</f>
        <v>0</v>
      </c>
    </row>
    <row r="43" ht="18" customHeight="1">
      <c r="A43" s="26"/>
      <c r="B43" s="36"/>
      <c r="D43" s="45" t="s">
        <v>98</v>
      </c>
      <c r="E43" s="38"/>
      <c r="F43" s="38"/>
      <c r="G43" s="38"/>
      <c r="H43" s="38"/>
      <c r="I43" s="38"/>
      <c r="J43" s="38"/>
      <c r="K43" s="38"/>
      <c r="L43" s="38"/>
      <c r="M43" s="38" t="s">
        <v>11</v>
      </c>
      <c r="N43" s="38"/>
      <c r="O43" s="38"/>
      <c r="P43" s="38"/>
      <c r="Q43" s="38"/>
      <c r="R43" s="38"/>
      <c r="S43" s="52"/>
      <c r="T43" s="38"/>
      <c r="U43" s="38"/>
      <c r="V43" s="38"/>
      <c r="W43" s="38" t="s">
        <v>23</v>
      </c>
      <c r="X43" s="52"/>
      <c r="Y43" s="38"/>
      <c r="Z43" s="52"/>
      <c r="AA43" s="38"/>
      <c r="AB43" s="38"/>
      <c r="AC43" s="52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 t="s">
        <v>23</v>
      </c>
      <c r="AV43" s="38"/>
      <c r="AW43" s="38"/>
      <c r="AX43" s="38"/>
      <c r="AY43" s="38"/>
      <c r="AZ43" s="38"/>
      <c r="BA43" s="38"/>
      <c r="BB43" s="38"/>
      <c r="BC43" s="38" t="s">
        <v>12</v>
      </c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 t="s">
        <v>23</v>
      </c>
      <c r="BP43" s="38"/>
      <c r="BQ43" s="38"/>
      <c r="BR43" s="38"/>
      <c r="BS43" s="38"/>
      <c r="BT43" s="38" t="s">
        <v>11</v>
      </c>
      <c r="BU43" s="38"/>
      <c r="BV43" s="38"/>
      <c r="BW43" s="39"/>
      <c r="BX43" s="40" t="s">
        <v>98</v>
      </c>
      <c r="BY43" s="41"/>
      <c r="BZ43" s="38"/>
      <c r="CA43" s="38" t="s">
        <v>11</v>
      </c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 t="s">
        <v>23</v>
      </c>
      <c r="CO43" s="38"/>
      <c r="CP43" s="38"/>
      <c r="CQ43" s="38"/>
      <c r="CR43" s="38"/>
      <c r="CS43" s="38" t="s">
        <v>19</v>
      </c>
      <c r="CT43" s="38"/>
      <c r="CU43" s="38"/>
      <c r="CV43" s="42">
        <f>COUNTIF(E43:CT43,"РУС")</f>
        <v>3</v>
      </c>
      <c r="CW43" s="43">
        <f>COUNTIF(E43:CT43,"МАТ")</f>
        <v>1</v>
      </c>
      <c r="CX43" s="42">
        <f>COUNTIF(E43:CT43,"АЛГ")</f>
        <v>0</v>
      </c>
      <c r="CY43" s="42">
        <f>COUNTIF(E43:CT43,"ГЕМ")</f>
        <v>0</v>
      </c>
      <c r="CZ43" s="42">
        <f>COUNTIF(E43:CT43,"ВИС")</f>
        <v>0</v>
      </c>
      <c r="DA43" s="42">
        <f>COUNTIF(E43:CT43,"БИО")</f>
        <v>0</v>
      </c>
      <c r="DB43" s="42">
        <f>COUNTIF(E43:CT43,"ГЕО")</f>
        <v>0</v>
      </c>
      <c r="DC43" s="42">
        <f>COUNTIF(E43:CT43,"ИНФ")</f>
        <v>0</v>
      </c>
      <c r="DD43" s="42">
        <f>COUNTIF(E43:CT43,"ИСТ")</f>
        <v>0</v>
      </c>
      <c r="DE43" s="42">
        <f>COUNTIF(E43:CT43,"ЛИТ")</f>
        <v>1</v>
      </c>
      <c r="DF43" s="42">
        <f>COUNTIF(E43:CT43,"ОБЩ")</f>
        <v>0</v>
      </c>
      <c r="DG43" s="42">
        <f>COUNTIF(E43:CT43,"ФИЗ")</f>
        <v>0</v>
      </c>
      <c r="DH43" s="42">
        <f>COUNTIF(E43:CT43,"ХИМ")</f>
        <v>0</v>
      </c>
      <c r="DI43" s="42">
        <f>COUNTIF(E43:CT43,"АНГ")</f>
        <v>4</v>
      </c>
      <c r="DJ43" s="42">
        <f>COUNTIF(E43:CT43,"НЕМ")</f>
        <v>0</v>
      </c>
      <c r="DK43" s="42">
        <f>COUNTIF(E43:CT43,"ФРА")</f>
        <v>0</v>
      </c>
      <c r="DL43" s="42">
        <f>COUNTIF(E43:CT43,"ОКР")</f>
        <v>0</v>
      </c>
      <c r="DM43" s="42">
        <f>COUNTIF(E43:CT43,"ИЗО")</f>
        <v>0</v>
      </c>
      <c r="DN43" s="42">
        <f>COUNTIF(E43:CT43,"КУБ")</f>
        <v>0</v>
      </c>
      <c r="DO43" s="42">
        <f>COUNTIF(E43:CT43,"МУЗ")</f>
        <v>0</v>
      </c>
      <c r="DP43" s="42">
        <f>COUNTIF(E43:CT43,"ОБЗ")</f>
        <v>0</v>
      </c>
      <c r="DQ43" s="42">
        <f>COUNTIF(E43:CT43,"ТЕХ")</f>
        <v>0</v>
      </c>
      <c r="DR43" s="42">
        <f>COUNTIF(E43:CT43,"ФЗР")</f>
        <v>0</v>
      </c>
    </row>
    <row r="44" ht="18" customHeight="1">
      <c r="A44" s="26"/>
      <c r="B44" s="36"/>
      <c r="D44" s="45" t="s">
        <v>99</v>
      </c>
      <c r="E44" s="38"/>
      <c r="F44" s="38"/>
      <c r="G44" s="38"/>
      <c r="H44" s="38"/>
      <c r="I44" s="38"/>
      <c r="J44" s="38"/>
      <c r="K44" s="38"/>
      <c r="L44" s="38"/>
      <c r="M44" s="38" t="s">
        <v>11</v>
      </c>
      <c r="N44" s="38"/>
      <c r="O44" s="38"/>
      <c r="P44" s="38"/>
      <c r="Q44" s="38"/>
      <c r="R44" s="38"/>
      <c r="S44" s="52"/>
      <c r="T44" s="38"/>
      <c r="U44" s="38"/>
      <c r="V44" s="38"/>
      <c r="W44" s="38" t="s">
        <v>23</v>
      </c>
      <c r="X44" s="52"/>
      <c r="Y44" s="38"/>
      <c r="Z44" s="52"/>
      <c r="AA44" s="38"/>
      <c r="AB44" s="38"/>
      <c r="AC44" s="52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 t="s">
        <v>23</v>
      </c>
      <c r="AV44" s="38"/>
      <c r="AW44" s="38"/>
      <c r="AX44" s="38"/>
      <c r="AY44" s="38"/>
      <c r="AZ44" s="38"/>
      <c r="BA44" s="38"/>
      <c r="BB44" s="38"/>
      <c r="BC44" s="38" t="s">
        <v>12</v>
      </c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 t="s">
        <v>23</v>
      </c>
      <c r="BP44" s="38"/>
      <c r="BQ44" s="38"/>
      <c r="BR44" s="38"/>
      <c r="BS44" s="38"/>
      <c r="BT44" s="38" t="s">
        <v>11</v>
      </c>
      <c r="BU44" s="38"/>
      <c r="BV44" s="38"/>
      <c r="BW44" s="39"/>
      <c r="BX44" s="40" t="s">
        <v>99</v>
      </c>
      <c r="BY44" s="41"/>
      <c r="BZ44" s="38"/>
      <c r="CA44" s="38" t="s">
        <v>11</v>
      </c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 t="s">
        <v>23</v>
      </c>
      <c r="CO44" s="38"/>
      <c r="CP44" s="38"/>
      <c r="CQ44" s="38"/>
      <c r="CR44" s="38"/>
      <c r="CS44" s="38" t="s">
        <v>19</v>
      </c>
      <c r="CT44" s="38"/>
      <c r="CU44" s="38"/>
      <c r="CV44" s="42">
        <f>COUNTIF(E44:CT44,"РУС")</f>
        <v>3</v>
      </c>
      <c r="CW44" s="43">
        <f>COUNTIF(E44:CT44,"МАТ")</f>
        <v>1</v>
      </c>
      <c r="CX44" s="42">
        <f>COUNTIF(E44:CT44,"АЛГ")</f>
        <v>0</v>
      </c>
      <c r="CY44" s="42">
        <f>COUNTIF(E44:CT44,"ГЕМ")</f>
        <v>0</v>
      </c>
      <c r="CZ44" s="42">
        <f>COUNTIF(E44:CT44,"ВИС")</f>
        <v>0</v>
      </c>
      <c r="DA44" s="42">
        <f>COUNTIF(E44:CT44,"БИО")</f>
        <v>0</v>
      </c>
      <c r="DB44" s="42">
        <f>COUNTIF(E44:CT44,"ГЕО")</f>
        <v>0</v>
      </c>
      <c r="DC44" s="42">
        <f>COUNTIF(E44:CT44,"ИНФ")</f>
        <v>0</v>
      </c>
      <c r="DD44" s="42">
        <f>COUNTIF(E44:CT44,"ИСТ")</f>
        <v>0</v>
      </c>
      <c r="DE44" s="42">
        <f>COUNTIF(E44:CT44,"ЛИТ")</f>
        <v>1</v>
      </c>
      <c r="DF44" s="42">
        <f>COUNTIF(E44:CT44,"ОБЩ")</f>
        <v>0</v>
      </c>
      <c r="DG44" s="42">
        <f>COUNTIF(E44:CT44,"ФИЗ")</f>
        <v>0</v>
      </c>
      <c r="DH44" s="42">
        <f>COUNTIF(E44:CT44,"ХИМ")</f>
        <v>0</v>
      </c>
      <c r="DI44" s="42">
        <f>COUNTIF(E44:CT44,"АНГ")</f>
        <v>4</v>
      </c>
      <c r="DJ44" s="42">
        <f>COUNTIF(E44:CT44,"НЕМ")</f>
        <v>0</v>
      </c>
      <c r="DK44" s="42">
        <f>COUNTIF(E44:CT44,"ФРА")</f>
        <v>0</v>
      </c>
      <c r="DL44" s="42">
        <f>COUNTIF(E44:CT44,"ОКР")</f>
        <v>0</v>
      </c>
      <c r="DM44" s="42">
        <f>COUNTIF(E44:CT44,"ИЗО")</f>
        <v>0</v>
      </c>
      <c r="DN44" s="42">
        <f>COUNTIF(E44:CT44,"КУБ")</f>
        <v>0</v>
      </c>
      <c r="DO44" s="42">
        <f>COUNTIF(E44:CT44,"МУЗ")</f>
        <v>0</v>
      </c>
      <c r="DP44" s="42">
        <f>COUNTIF(E44:CT44,"ОБЗ")</f>
        <v>0</v>
      </c>
      <c r="DQ44" s="42">
        <f>COUNTIF(E44:CT44,"ТЕХ")</f>
        <v>0</v>
      </c>
      <c r="DR44" s="42">
        <f>COUNTIF(E44:CT44,"ФЗР")</f>
        <v>0</v>
      </c>
    </row>
    <row r="45" ht="18" customHeight="1">
      <c r="A45" s="26"/>
      <c r="B45" s="36"/>
      <c r="D45" s="45" t="s">
        <v>100</v>
      </c>
      <c r="E45" s="38"/>
      <c r="F45" s="38"/>
      <c r="G45" s="38"/>
      <c r="H45" s="38"/>
      <c r="I45" s="38"/>
      <c r="J45" s="38"/>
      <c r="K45" s="38"/>
      <c r="L45" s="38"/>
      <c r="M45" s="38" t="s">
        <v>11</v>
      </c>
      <c r="N45" s="38"/>
      <c r="O45" s="38"/>
      <c r="P45" s="38"/>
      <c r="Q45" s="38"/>
      <c r="R45" s="38"/>
      <c r="S45" s="52"/>
      <c r="T45" s="38"/>
      <c r="U45" s="38"/>
      <c r="V45" s="38"/>
      <c r="W45" s="38"/>
      <c r="X45" s="38" t="s">
        <v>23</v>
      </c>
      <c r="Y45" s="38"/>
      <c r="Z45" s="52"/>
      <c r="AA45" s="38"/>
      <c r="AB45" s="38"/>
      <c r="AC45" s="52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 t="s">
        <v>23</v>
      </c>
      <c r="AV45" s="38"/>
      <c r="AW45" s="38"/>
      <c r="AX45" s="38"/>
      <c r="AY45" s="38"/>
      <c r="AZ45" s="38"/>
      <c r="BA45" s="38"/>
      <c r="BB45" s="38"/>
      <c r="BC45" s="38" t="s">
        <v>12</v>
      </c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 t="s">
        <v>23</v>
      </c>
      <c r="BP45" s="38"/>
      <c r="BQ45" s="38"/>
      <c r="BR45" s="38"/>
      <c r="BS45" s="38"/>
      <c r="BT45" s="38" t="s">
        <v>11</v>
      </c>
      <c r="BU45" s="38"/>
      <c r="BV45" s="38"/>
      <c r="BW45" s="39"/>
      <c r="BX45" s="40" t="s">
        <v>100</v>
      </c>
      <c r="BY45" s="41"/>
      <c r="BZ45" s="38"/>
      <c r="CA45" s="38" t="s">
        <v>11</v>
      </c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 t="s">
        <v>23</v>
      </c>
      <c r="CP45" s="38"/>
      <c r="CQ45" s="38"/>
      <c r="CR45" s="38"/>
      <c r="CS45" s="38" t="s">
        <v>19</v>
      </c>
      <c r="CT45" s="38"/>
      <c r="CU45" s="38"/>
      <c r="CV45" s="42">
        <f>COUNTIF(E45:CT45,"РУС")</f>
        <v>3</v>
      </c>
      <c r="CW45" s="43">
        <f>COUNTIF(E45:CT45,"МАТ")</f>
        <v>1</v>
      </c>
      <c r="CX45" s="42">
        <f>COUNTIF(E45:CT45,"АЛГ")</f>
        <v>0</v>
      </c>
      <c r="CY45" s="42">
        <f>COUNTIF(E45:CT45,"ГЕМ")</f>
        <v>0</v>
      </c>
      <c r="CZ45" s="42">
        <f>COUNTIF(E45:CT45,"ВИС")</f>
        <v>0</v>
      </c>
      <c r="DA45" s="42">
        <f>COUNTIF(E45:CT45,"БИО")</f>
        <v>0</v>
      </c>
      <c r="DB45" s="42">
        <f>COUNTIF(E45:CT45,"ГЕО")</f>
        <v>0</v>
      </c>
      <c r="DC45" s="42">
        <f>COUNTIF(E45:CT45,"ИНФ")</f>
        <v>0</v>
      </c>
      <c r="DD45" s="42">
        <f>COUNTIF(E45:CT45,"ИСТ")</f>
        <v>0</v>
      </c>
      <c r="DE45" s="42">
        <f>COUNTIF(E45:CT45,"ЛИТ")</f>
        <v>1</v>
      </c>
      <c r="DF45" s="42">
        <f>COUNTIF(E45:CT45,"ОБЩ")</f>
        <v>0</v>
      </c>
      <c r="DG45" s="42">
        <f>COUNTIF(E45:CT45,"ФИЗ")</f>
        <v>0</v>
      </c>
      <c r="DH45" s="42">
        <f>COUNTIF(E45:CT45,"ХИМ")</f>
        <v>0</v>
      </c>
      <c r="DI45" s="42">
        <f>COUNTIF(E45:CT45,"АНГ")</f>
        <v>4</v>
      </c>
      <c r="DJ45" s="42">
        <f>COUNTIF(E45:CT45,"НЕМ")</f>
        <v>0</v>
      </c>
      <c r="DK45" s="42">
        <f>COUNTIF(E45:CT45,"ФРА")</f>
        <v>0</v>
      </c>
      <c r="DL45" s="42">
        <f>COUNTIF(E45:CT45,"ОКР")</f>
        <v>0</v>
      </c>
      <c r="DM45" s="42">
        <f>COUNTIF(E45:CT45,"ИЗО")</f>
        <v>0</v>
      </c>
      <c r="DN45" s="42">
        <f>COUNTIF(E45:CT45,"КУБ")</f>
        <v>0</v>
      </c>
      <c r="DO45" s="42">
        <f>COUNTIF(E45:CT45,"МУЗ")</f>
        <v>0</v>
      </c>
      <c r="DP45" s="42">
        <f>COUNTIF(E45:CT45,"ОБЗ")</f>
        <v>0</v>
      </c>
      <c r="DQ45" s="42">
        <f>COUNTIF(E45:CT45,"ТЕХ")</f>
        <v>0</v>
      </c>
      <c r="DR45" s="42">
        <f>COUNTIF(E45:CT45,"ФЗР")</f>
        <v>0</v>
      </c>
    </row>
    <row r="46" ht="18" customHeight="1">
      <c r="A46" s="26"/>
      <c r="B46" s="36"/>
      <c r="D46" s="45" t="s">
        <v>101</v>
      </c>
      <c r="E46" s="38"/>
      <c r="F46" s="38"/>
      <c r="G46" s="38"/>
      <c r="H46" s="38"/>
      <c r="I46" s="38"/>
      <c r="J46" s="38"/>
      <c r="K46" s="38"/>
      <c r="L46" s="38"/>
      <c r="M46" s="38" t="s">
        <v>11</v>
      </c>
      <c r="N46" s="38"/>
      <c r="O46" s="38"/>
      <c r="P46" s="38"/>
      <c r="Q46" s="38"/>
      <c r="R46" s="38"/>
      <c r="S46" s="52"/>
      <c r="T46" s="38"/>
      <c r="U46" s="38"/>
      <c r="V46" s="38"/>
      <c r="W46" s="38"/>
      <c r="X46" s="38" t="s">
        <v>23</v>
      </c>
      <c r="Y46" s="38"/>
      <c r="Z46" s="52"/>
      <c r="AA46" s="38"/>
      <c r="AB46" s="38"/>
      <c r="AC46" s="52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 t="s">
        <v>23</v>
      </c>
      <c r="AV46" s="38"/>
      <c r="AW46" s="38"/>
      <c r="AX46" s="38"/>
      <c r="AY46" s="38"/>
      <c r="AZ46" s="38"/>
      <c r="BA46" s="38"/>
      <c r="BB46" s="38"/>
      <c r="BC46" s="38" t="s">
        <v>12</v>
      </c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 t="s">
        <v>23</v>
      </c>
      <c r="BP46" s="38"/>
      <c r="BQ46" s="38"/>
      <c r="BR46" s="38"/>
      <c r="BS46" s="38"/>
      <c r="BT46" s="38" t="s">
        <v>11</v>
      </c>
      <c r="BU46" s="38"/>
      <c r="BV46" s="38"/>
      <c r="BW46" s="39"/>
      <c r="BX46" s="40" t="s">
        <v>101</v>
      </c>
      <c r="BY46" s="41"/>
      <c r="BZ46" s="38"/>
      <c r="CA46" s="38" t="s">
        <v>11</v>
      </c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 t="s">
        <v>23</v>
      </c>
      <c r="CS46" s="38" t="s">
        <v>19</v>
      </c>
      <c r="CT46" s="38"/>
      <c r="CU46" s="38"/>
      <c r="CV46" s="42">
        <f>COUNTIF(E46:CT46,"РУС")</f>
        <v>3</v>
      </c>
      <c r="CW46" s="43">
        <f>COUNTIF(E46:CT46,"МАТ")</f>
        <v>1</v>
      </c>
      <c r="CX46" s="42">
        <f>COUNTIF(E46:CT46,"АЛГ")</f>
        <v>0</v>
      </c>
      <c r="CY46" s="42">
        <f>COUNTIF(E46:CT46,"ГЕМ")</f>
        <v>0</v>
      </c>
      <c r="CZ46" s="42">
        <f>COUNTIF(E46:CT46,"ВИС")</f>
        <v>0</v>
      </c>
      <c r="DA46" s="42">
        <f>COUNTIF(E46:CT46,"БИО")</f>
        <v>0</v>
      </c>
      <c r="DB46" s="42">
        <f>COUNTIF(E46:CT46,"ГЕО")</f>
        <v>0</v>
      </c>
      <c r="DC46" s="42">
        <f>COUNTIF(E46:CT46,"ИНФ")</f>
        <v>0</v>
      </c>
      <c r="DD46" s="42">
        <f>COUNTIF(E46:CT46,"ИСТ")</f>
        <v>0</v>
      </c>
      <c r="DE46" s="42">
        <f>COUNTIF(E46:CT46,"ЛИТ")</f>
        <v>1</v>
      </c>
      <c r="DF46" s="42">
        <f>COUNTIF(E46:CT46,"ОБЩ")</f>
        <v>0</v>
      </c>
      <c r="DG46" s="42">
        <f>COUNTIF(E46:CT46,"ФИЗ")</f>
        <v>0</v>
      </c>
      <c r="DH46" s="42">
        <f>COUNTIF(E46:CT46,"ХИМ")</f>
        <v>0</v>
      </c>
      <c r="DI46" s="42">
        <f>COUNTIF(E46:CT46,"АНГ")</f>
        <v>4</v>
      </c>
      <c r="DJ46" s="42">
        <f>COUNTIF(E46:CT46,"НЕМ")</f>
        <v>0</v>
      </c>
      <c r="DK46" s="42">
        <f>COUNTIF(E46:CT46,"ФРА")</f>
        <v>0</v>
      </c>
      <c r="DL46" s="42">
        <f>COUNTIF(E46:CT46,"ОКР")</f>
        <v>0</v>
      </c>
      <c r="DM46" s="42">
        <f>COUNTIF(E46:CT46,"ИЗО")</f>
        <v>0</v>
      </c>
      <c r="DN46" s="42">
        <f>COUNTIF(E46:CT46,"КУБ")</f>
        <v>0</v>
      </c>
      <c r="DO46" s="42">
        <f>COUNTIF(E46:CT46,"МУЗ")</f>
        <v>0</v>
      </c>
      <c r="DP46" s="42">
        <f>COUNTIF(E46:CT46,"ОБЗ")</f>
        <v>0</v>
      </c>
      <c r="DQ46" s="42">
        <f>COUNTIF(E46:CT46,"ТЕХ")</f>
        <v>0</v>
      </c>
      <c r="DR46" s="42">
        <f>COUNTIF(E46:CT46,"ФЗР")</f>
        <v>0</v>
      </c>
    </row>
    <row r="47" ht="18" customHeight="1">
      <c r="A47" s="26"/>
      <c r="B47" s="36"/>
      <c r="D47" s="45" t="s">
        <v>102</v>
      </c>
      <c r="E47" s="38"/>
      <c r="F47" s="38"/>
      <c r="G47" s="38"/>
      <c r="H47" s="38"/>
      <c r="I47" s="38"/>
      <c r="J47" s="38"/>
      <c r="K47" s="38"/>
      <c r="L47" s="38"/>
      <c r="M47" s="38"/>
      <c r="N47" s="38" t="s">
        <v>11</v>
      </c>
      <c r="O47" s="38"/>
      <c r="P47" s="38"/>
      <c r="Q47" s="38"/>
      <c r="R47" s="38"/>
      <c r="S47" s="52"/>
      <c r="T47" s="38" t="s">
        <v>23</v>
      </c>
      <c r="U47" s="38"/>
      <c r="V47" s="38"/>
      <c r="W47" s="38"/>
      <c r="X47" s="52"/>
      <c r="Y47" s="38"/>
      <c r="Z47" s="52"/>
      <c r="AA47" s="38"/>
      <c r="AB47" s="38"/>
      <c r="AC47" s="52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 t="s">
        <v>23</v>
      </c>
      <c r="AS47" s="38" t="s">
        <v>12</v>
      </c>
      <c r="AT47" s="38" t="s">
        <v>11</v>
      </c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 t="s">
        <v>11</v>
      </c>
      <c r="BM47" s="38"/>
      <c r="BN47" s="38"/>
      <c r="BO47" s="38" t="s">
        <v>23</v>
      </c>
      <c r="BP47" s="38"/>
      <c r="BQ47" s="38"/>
      <c r="BR47" s="38"/>
      <c r="BS47" s="38"/>
      <c r="BT47" s="38"/>
      <c r="BU47" s="38"/>
      <c r="BV47" s="38"/>
      <c r="BW47" s="39"/>
      <c r="BX47" s="40" t="s">
        <v>102</v>
      </c>
      <c r="BY47" s="41"/>
      <c r="BZ47" s="38"/>
      <c r="CA47" s="38"/>
      <c r="CB47" s="38"/>
      <c r="CC47" s="38"/>
      <c r="CD47" s="38"/>
      <c r="CE47" s="38"/>
      <c r="CF47" s="38"/>
      <c r="CG47" s="38"/>
      <c r="CH47" s="38" t="s">
        <v>12</v>
      </c>
      <c r="CI47" s="38"/>
      <c r="CJ47" s="38"/>
      <c r="CK47" s="38"/>
      <c r="CL47" s="38"/>
      <c r="CM47" s="38"/>
      <c r="CN47" s="38" t="s">
        <v>23</v>
      </c>
      <c r="CO47" s="38"/>
      <c r="CP47" s="38"/>
      <c r="CQ47" s="38"/>
      <c r="CR47" s="38"/>
      <c r="CS47" s="38"/>
      <c r="CT47" s="38"/>
      <c r="CU47" s="38"/>
      <c r="CV47" s="42">
        <f>COUNTIF(E47:CT47,"РУС")</f>
        <v>3</v>
      </c>
      <c r="CW47" s="43">
        <f>COUNTIF(E47:CT47,"МАТ")</f>
        <v>2</v>
      </c>
      <c r="CX47" s="42">
        <f>COUNTIF(E47:CT47,"АЛГ")</f>
        <v>0</v>
      </c>
      <c r="CY47" s="42">
        <f>COUNTIF(E47:CT47,"ГЕМ")</f>
        <v>0</v>
      </c>
      <c r="CZ47" s="42">
        <f>COUNTIF(E47:CT47,"ВИС")</f>
        <v>0</v>
      </c>
      <c r="DA47" s="42">
        <f>COUNTIF(E47:CT47,"БИО")</f>
        <v>0</v>
      </c>
      <c r="DB47" s="42">
        <f>COUNTIF(E47:CT47,"ГЕО")</f>
        <v>0</v>
      </c>
      <c r="DC47" s="42">
        <f>COUNTIF(E47:CT47,"ИНФ")</f>
        <v>0</v>
      </c>
      <c r="DD47" s="42">
        <f>COUNTIF(E47:CT47,"ИСТ")</f>
        <v>0</v>
      </c>
      <c r="DE47" s="42">
        <f>COUNTIF(E47:CT47,"ЛИТ")</f>
        <v>0</v>
      </c>
      <c r="DF47" s="42">
        <f>COUNTIF(E47:CT47,"ОБЩ")</f>
        <v>0</v>
      </c>
      <c r="DG47" s="42">
        <f>COUNTIF(E47:CT47,"ФИЗ")</f>
        <v>0</v>
      </c>
      <c r="DH47" s="42">
        <f>COUNTIF(E47:CT47,"ХИМ")</f>
        <v>0</v>
      </c>
      <c r="DI47" s="42">
        <f>COUNTIF(E47:CT47,"АНГ")</f>
        <v>4</v>
      </c>
      <c r="DJ47" s="42">
        <f>COUNTIF(E47:CT47,"НЕМ")</f>
        <v>0</v>
      </c>
      <c r="DK47" s="42">
        <f>COUNTIF(E47:CT47,"ФРА")</f>
        <v>0</v>
      </c>
      <c r="DL47" s="42">
        <f>COUNTIF(E47:CT47,"ОКР")</f>
        <v>0</v>
      </c>
      <c r="DM47" s="42">
        <f>COUNTIF(E47:CT47,"ИЗО")</f>
        <v>0</v>
      </c>
      <c r="DN47" s="42">
        <f>COUNTIF(E47:CT47,"КУБ")</f>
        <v>0</v>
      </c>
      <c r="DO47" s="42">
        <f>COUNTIF(E47:CT47,"МУЗ")</f>
        <v>0</v>
      </c>
      <c r="DP47" s="42">
        <f>COUNTIF(E47:CT47,"ОБЗ")</f>
        <v>0</v>
      </c>
      <c r="DQ47" s="42">
        <f>COUNTIF(E47:CT47,"ТЕХ")</f>
        <v>0</v>
      </c>
      <c r="DR47" s="42">
        <f>COUNTIF(E47:CT47,"ФЗР")</f>
        <v>0</v>
      </c>
    </row>
    <row r="48" ht="18" customHeight="1">
      <c r="A48" s="26"/>
      <c r="B48" s="36"/>
      <c r="D48" s="45" t="s">
        <v>103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 t="s">
        <v>11</v>
      </c>
      <c r="P48" s="38"/>
      <c r="Q48" s="38"/>
      <c r="R48" s="52"/>
      <c r="S48" s="38"/>
      <c r="T48" s="38" t="s">
        <v>23</v>
      </c>
      <c r="U48" s="38"/>
      <c r="V48" s="38"/>
      <c r="W48" s="38"/>
      <c r="X48" s="38"/>
      <c r="Y48" s="52"/>
      <c r="Z48" s="38"/>
      <c r="AA48" s="38"/>
      <c r="AB48" s="38"/>
      <c r="AC48" s="38"/>
      <c r="AD48" s="38"/>
      <c r="AE48" s="52"/>
      <c r="AF48" s="38"/>
      <c r="AG48" s="38"/>
      <c r="AH48" s="38"/>
      <c r="AI48" s="52"/>
      <c r="AJ48" s="38"/>
      <c r="AK48" s="38"/>
      <c r="AL48" s="38"/>
      <c r="AM48" s="38"/>
      <c r="AN48" s="38"/>
      <c r="AO48" s="38"/>
      <c r="AP48" s="38"/>
      <c r="AQ48" s="38"/>
      <c r="AR48" s="38" t="s">
        <v>23</v>
      </c>
      <c r="AS48" s="38" t="s">
        <v>12</v>
      </c>
      <c r="AT48" s="38" t="s">
        <v>11</v>
      </c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 t="s">
        <v>11</v>
      </c>
      <c r="BK48" s="38"/>
      <c r="BL48" s="38" t="s">
        <v>11</v>
      </c>
      <c r="BM48" s="38"/>
      <c r="BN48" s="38"/>
      <c r="BO48" s="38" t="s">
        <v>23</v>
      </c>
      <c r="BP48" s="38" t="s">
        <v>11</v>
      </c>
      <c r="BQ48" s="38"/>
      <c r="BR48" s="38"/>
      <c r="BS48" s="38"/>
      <c r="BT48" s="38"/>
      <c r="BU48" s="38"/>
      <c r="BV48" s="38"/>
      <c r="BW48" s="39"/>
      <c r="BX48" s="40" t="s">
        <v>103</v>
      </c>
      <c r="BY48" s="41"/>
      <c r="BZ48" s="38"/>
      <c r="CA48" s="38"/>
      <c r="CB48" s="38"/>
      <c r="CC48" s="38"/>
      <c r="CD48" s="38"/>
      <c r="CE48" s="38"/>
      <c r="CF48" s="38"/>
      <c r="CG48" s="38"/>
      <c r="CH48" s="38" t="s">
        <v>12</v>
      </c>
      <c r="CI48" s="38" t="s">
        <v>11</v>
      </c>
      <c r="CJ48" s="38"/>
      <c r="CK48" s="38"/>
      <c r="CL48" s="38"/>
      <c r="CM48" s="38"/>
      <c r="CN48" s="38" t="s">
        <v>23</v>
      </c>
      <c r="CO48" s="38"/>
      <c r="CP48" s="38"/>
      <c r="CQ48" s="38"/>
      <c r="CR48" s="38"/>
      <c r="CS48" s="38"/>
      <c r="CT48" s="38"/>
      <c r="CU48" s="38"/>
      <c r="CV48" s="42">
        <f>COUNTIF(E48:CT48,"РУС")</f>
        <v>6</v>
      </c>
      <c r="CW48" s="43">
        <f>COUNTIF(E48:CT48,"МАТ")</f>
        <v>2</v>
      </c>
      <c r="CX48" s="42">
        <f>COUNTIF(E48:CT48,"АЛГ")</f>
        <v>0</v>
      </c>
      <c r="CY48" s="42">
        <f>COUNTIF(E48:CT48,"ГЕМ")</f>
        <v>0</v>
      </c>
      <c r="CZ48" s="42">
        <f>COUNTIF(E48:CT48,"ВИС")</f>
        <v>0</v>
      </c>
      <c r="DA48" s="42">
        <f>COUNTIF(E48:CT48,"БИО")</f>
        <v>0</v>
      </c>
      <c r="DB48" s="42">
        <f>COUNTIF(E48:CT48,"ГЕО")</f>
        <v>0</v>
      </c>
      <c r="DC48" s="42">
        <f>COUNTIF(E48:CT48,"ИНФ")</f>
        <v>0</v>
      </c>
      <c r="DD48" s="42">
        <f>COUNTIF(E48:CT48,"ИСТ")</f>
        <v>0</v>
      </c>
      <c r="DE48" s="42">
        <f>COUNTIF(E48:CT48,"ЛИТ")</f>
        <v>0</v>
      </c>
      <c r="DF48" s="42">
        <f>COUNTIF(E48:CT48,"ОБЩ")</f>
        <v>0</v>
      </c>
      <c r="DG48" s="42">
        <f>COUNTIF(E48:CT48,"ФИЗ")</f>
        <v>0</v>
      </c>
      <c r="DH48" s="42">
        <f>COUNTIF(E48:CT48,"ХИМ")</f>
        <v>0</v>
      </c>
      <c r="DI48" s="42">
        <f>COUNTIF(E48:CT48,"АНГ")</f>
        <v>4</v>
      </c>
      <c r="DJ48" s="42">
        <f>COUNTIF(E48:CT48,"НЕМ")</f>
        <v>0</v>
      </c>
      <c r="DK48" s="42">
        <f>COUNTIF(E48:CT48,"ФРА")</f>
        <v>0</v>
      </c>
      <c r="DL48" s="42">
        <f>COUNTIF(E48:CT48,"ОКР")</f>
        <v>0</v>
      </c>
      <c r="DM48" s="42">
        <f>COUNTIF(E48:CT48,"ИЗО")</f>
        <v>0</v>
      </c>
      <c r="DN48" s="42">
        <f>COUNTIF(E48:CT48,"КУБ")</f>
        <v>0</v>
      </c>
      <c r="DO48" s="42">
        <f>COUNTIF(E48:CT48,"МУЗ")</f>
        <v>0</v>
      </c>
      <c r="DP48" s="42">
        <f>COUNTIF(E48:CT48,"ОБЗ")</f>
        <v>0</v>
      </c>
      <c r="DQ48" s="42">
        <f>COUNTIF(E48:CT48,"ТЕХ")</f>
        <v>0</v>
      </c>
      <c r="DR48" s="42">
        <f>COUNTIF(E48:CT48,"ФЗР")</f>
        <v>0</v>
      </c>
    </row>
    <row r="49" ht="18" customHeight="1">
      <c r="A49" s="50"/>
      <c r="B49" s="36"/>
      <c r="D49" s="45" t="s">
        <v>104</v>
      </c>
      <c r="E49" s="38"/>
      <c r="F49" s="38"/>
      <c r="G49" s="38"/>
      <c r="H49" s="38"/>
      <c r="I49" s="38"/>
      <c r="J49" s="38"/>
      <c r="K49" s="38"/>
      <c r="L49" s="38"/>
      <c r="M49" s="38"/>
      <c r="N49" s="38" t="s">
        <v>11</v>
      </c>
      <c r="O49" s="38"/>
      <c r="P49" s="38"/>
      <c r="Q49" s="38"/>
      <c r="R49" s="52"/>
      <c r="S49" s="38"/>
      <c r="T49" s="38" t="s">
        <v>23</v>
      </c>
      <c r="U49" s="38"/>
      <c r="V49" s="38"/>
      <c r="W49" s="38"/>
      <c r="X49" s="38"/>
      <c r="Y49" s="52"/>
      <c r="Z49" s="38"/>
      <c r="AA49" s="38"/>
      <c r="AB49" s="38"/>
      <c r="AC49" s="38"/>
      <c r="AD49" s="38"/>
      <c r="AE49" s="52"/>
      <c r="AF49" s="38"/>
      <c r="AG49" s="38"/>
      <c r="AH49" s="38"/>
      <c r="AI49" s="52"/>
      <c r="AJ49" s="38"/>
      <c r="AK49" s="38"/>
      <c r="AL49" s="38"/>
      <c r="AM49" s="38"/>
      <c r="AN49" s="38"/>
      <c r="AO49" s="38"/>
      <c r="AP49" s="38"/>
      <c r="AQ49" s="38" t="s">
        <v>11</v>
      </c>
      <c r="AR49" s="38" t="s">
        <v>23</v>
      </c>
      <c r="AS49" s="38" t="s">
        <v>12</v>
      </c>
      <c r="AT49" s="38"/>
      <c r="AU49" s="38"/>
      <c r="AV49" s="38"/>
      <c r="AW49" s="38"/>
      <c r="AX49" s="38"/>
      <c r="AY49" s="38"/>
      <c r="AZ49" s="38"/>
      <c r="BA49" s="38"/>
      <c r="BB49" s="38" t="s">
        <v>11</v>
      </c>
      <c r="BC49" s="38"/>
      <c r="BD49" s="38"/>
      <c r="BE49" s="38"/>
      <c r="BF49" s="38"/>
      <c r="BG49" s="38"/>
      <c r="BH49" s="38"/>
      <c r="BI49" s="38"/>
      <c r="BJ49" s="38" t="s">
        <v>11</v>
      </c>
      <c r="BK49" s="38"/>
      <c r="BL49" s="38"/>
      <c r="BM49" s="38"/>
      <c r="BN49" s="38"/>
      <c r="BO49" s="38" t="s">
        <v>23</v>
      </c>
      <c r="BP49" s="38"/>
      <c r="BQ49" s="38"/>
      <c r="BR49" s="38"/>
      <c r="BS49" s="38"/>
      <c r="BT49" s="38"/>
      <c r="BU49" s="38"/>
      <c r="BV49" s="38"/>
      <c r="BW49" s="39"/>
      <c r="BX49" s="40" t="s">
        <v>104</v>
      </c>
      <c r="BY49" s="41"/>
      <c r="BZ49" s="38"/>
      <c r="CA49" s="38"/>
      <c r="CB49" s="38"/>
      <c r="CC49" s="38"/>
      <c r="CD49" s="38"/>
      <c r="CE49" s="38"/>
      <c r="CF49" s="38"/>
      <c r="CG49" s="38"/>
      <c r="CH49" s="38" t="s">
        <v>12</v>
      </c>
      <c r="CI49" s="38" t="s">
        <v>11</v>
      </c>
      <c r="CJ49" s="38"/>
      <c r="CK49" s="38"/>
      <c r="CL49" s="38"/>
      <c r="CM49" s="38"/>
      <c r="CN49" s="38" t="s">
        <v>23</v>
      </c>
      <c r="CO49" s="38"/>
      <c r="CP49" s="38"/>
      <c r="CQ49" s="38"/>
      <c r="CR49" s="38"/>
      <c r="CS49" s="38" t="s">
        <v>11</v>
      </c>
      <c r="CT49" s="38"/>
      <c r="CU49" s="38"/>
      <c r="CV49" s="42">
        <f>COUNTIF(E49:CT49,"РУС")</f>
        <v>6</v>
      </c>
      <c r="CW49" s="43">
        <f>COUNTIF(E49:CT49,"МАТ")</f>
        <v>2</v>
      </c>
      <c r="CX49" s="42">
        <f>COUNTIF(E49:CT49,"АЛГ")</f>
        <v>0</v>
      </c>
      <c r="CY49" s="42">
        <f>COUNTIF(E49:CT49,"ГЕМ")</f>
        <v>0</v>
      </c>
      <c r="CZ49" s="42">
        <f>COUNTIF(E49:CT49,"ВИС")</f>
        <v>0</v>
      </c>
      <c r="DA49" s="42">
        <f>COUNTIF(E49:CT49,"БИО")</f>
        <v>0</v>
      </c>
      <c r="DB49" s="42">
        <f>COUNTIF(E49:CT49,"ГЕО")</f>
        <v>0</v>
      </c>
      <c r="DC49" s="42">
        <f>COUNTIF(E49:CT49,"ИНФ")</f>
        <v>0</v>
      </c>
      <c r="DD49" s="42">
        <f>COUNTIF(E49:CT49,"ИСТ")</f>
        <v>0</v>
      </c>
      <c r="DE49" s="42">
        <f>COUNTIF(E49:CT49,"ЛИТ")</f>
        <v>0</v>
      </c>
      <c r="DF49" s="42">
        <f>COUNTIF(E49:CT49,"ОБЩ")</f>
        <v>0</v>
      </c>
      <c r="DG49" s="42">
        <f>COUNTIF(E49:CT49,"ФИЗ")</f>
        <v>0</v>
      </c>
      <c r="DH49" s="42">
        <f>COUNTIF(E49:CT49,"ХИМ")</f>
        <v>0</v>
      </c>
      <c r="DI49" s="42">
        <f>COUNTIF(E49:CT49,"АНГ")</f>
        <v>4</v>
      </c>
      <c r="DJ49" s="42">
        <f>COUNTIF(E49:CT49,"НЕМ")</f>
        <v>0</v>
      </c>
      <c r="DK49" s="42">
        <f>COUNTIF(E49:CT49,"ФРА")</f>
        <v>0</v>
      </c>
      <c r="DL49" s="42">
        <f>COUNTIF(E49:CT49,"ОКР")</f>
        <v>0</v>
      </c>
      <c r="DM49" s="42">
        <f>COUNTIF(E49:CT49,"ИЗО")</f>
        <v>0</v>
      </c>
      <c r="DN49" s="42">
        <f>COUNTIF(E49:CT49,"КУБ")</f>
        <v>0</v>
      </c>
      <c r="DO49" s="42">
        <f>COUNTIF(E49:CT49,"МУЗ")</f>
        <v>0</v>
      </c>
      <c r="DP49" s="42">
        <f>COUNTIF(E49:CT49,"ОБЗ")</f>
        <v>0</v>
      </c>
      <c r="DQ49" s="42">
        <f>COUNTIF(E49:CT49,"ТЕХ")</f>
        <v>0</v>
      </c>
      <c r="DR49" s="42">
        <f>COUNTIF(E49:CT49,"ФЗР")</f>
        <v>0</v>
      </c>
    </row>
    <row r="50" ht="18" customHeight="1">
      <c r="A50" s="50"/>
      <c r="B50" s="36"/>
      <c r="D50" s="53" t="s">
        <v>105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52"/>
      <c r="S50" s="38" t="s">
        <v>23</v>
      </c>
      <c r="T50" s="38"/>
      <c r="U50" s="38"/>
      <c r="V50" s="38"/>
      <c r="W50" s="38"/>
      <c r="X50" s="38"/>
      <c r="Y50" s="52"/>
      <c r="Z50" s="38"/>
      <c r="AA50" s="38"/>
      <c r="AB50" s="38"/>
      <c r="AC50" s="38"/>
      <c r="AD50" s="38"/>
      <c r="AE50" s="52"/>
      <c r="AF50" s="38"/>
      <c r="AG50" s="38"/>
      <c r="AH50" s="38"/>
      <c r="AI50" s="52"/>
      <c r="AJ50" s="38"/>
      <c r="AK50" s="38"/>
      <c r="AL50" s="38"/>
      <c r="AM50" s="38"/>
      <c r="AN50" s="38"/>
      <c r="AO50" s="38"/>
      <c r="AP50" s="38"/>
      <c r="AQ50" s="38" t="s">
        <v>23</v>
      </c>
      <c r="AR50" s="38"/>
      <c r="AS50" s="38" t="s">
        <v>12</v>
      </c>
      <c r="AT50" s="38" t="s">
        <v>11</v>
      </c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 t="s">
        <v>23</v>
      </c>
      <c r="BO50" s="38"/>
      <c r="BP50" s="38" t="s">
        <v>11</v>
      </c>
      <c r="BQ50" s="38"/>
      <c r="BR50" s="38"/>
      <c r="BS50" s="38"/>
      <c r="BT50" s="38"/>
      <c r="BU50" s="38"/>
      <c r="BV50" s="38"/>
      <c r="BW50" s="39"/>
      <c r="BX50" s="40" t="s">
        <v>105</v>
      </c>
      <c r="BY50" s="41"/>
      <c r="BZ50" s="38"/>
      <c r="CA50" s="38"/>
      <c r="CB50" s="38"/>
      <c r="CC50" s="38"/>
      <c r="CD50" s="38"/>
      <c r="CE50" s="38"/>
      <c r="CF50" s="38"/>
      <c r="CG50" s="38"/>
      <c r="CH50" s="38" t="s">
        <v>12</v>
      </c>
      <c r="CI50" s="38" t="s">
        <v>11</v>
      </c>
      <c r="CJ50" s="38"/>
      <c r="CK50" s="38"/>
      <c r="CL50" s="38"/>
      <c r="CM50" s="38" t="s">
        <v>23</v>
      </c>
      <c r="CN50" s="38"/>
      <c r="CO50" s="38"/>
      <c r="CP50" s="38"/>
      <c r="CQ50" s="38"/>
      <c r="CR50" s="38"/>
      <c r="CS50" s="38"/>
      <c r="CT50" s="38"/>
      <c r="CU50" s="38"/>
      <c r="CV50" s="42">
        <f>COUNTIF(E50:CT50,"РУС")</f>
        <v>3</v>
      </c>
      <c r="CW50" s="43">
        <f>COUNTIF(E50:CT50,"МАТ")</f>
        <v>2</v>
      </c>
      <c r="CX50" s="42">
        <f>COUNTIF(E50:CT50,"АЛГ")</f>
        <v>0</v>
      </c>
      <c r="CY50" s="42">
        <f>COUNTIF(E50:CT50,"ГЕМ")</f>
        <v>0</v>
      </c>
      <c r="CZ50" s="42">
        <f>COUNTIF(E50:CT50,"ВИС")</f>
        <v>0</v>
      </c>
      <c r="DA50" s="42">
        <f>COUNTIF(E50:CT50,"БИО")</f>
        <v>0</v>
      </c>
      <c r="DB50" s="42">
        <f>COUNTIF(E50:CT50,"ГЕО")</f>
        <v>0</v>
      </c>
      <c r="DC50" s="42">
        <f>COUNTIF(E50:CT50,"ИНФ")</f>
        <v>0</v>
      </c>
      <c r="DD50" s="42">
        <f>COUNTIF(E50:CT50,"ИСТ")</f>
        <v>0</v>
      </c>
      <c r="DE50" s="42">
        <f>COUNTIF(E50:CT50,"ЛИТ")</f>
        <v>0</v>
      </c>
      <c r="DF50" s="42">
        <f>COUNTIF(E50:CT50,"ОБЩ")</f>
        <v>0</v>
      </c>
      <c r="DG50" s="42">
        <f>COUNTIF(E50:CT50,"ФИЗ")</f>
        <v>0</v>
      </c>
      <c r="DH50" s="42">
        <f>COUNTIF(E50:CT50,"ХИМ")</f>
        <v>0</v>
      </c>
      <c r="DI50" s="42">
        <f>COUNTIF(E50:CT50,"АНГ")</f>
        <v>4</v>
      </c>
      <c r="DJ50" s="42">
        <f>COUNTIF(E50:CT50,"НЕМ")</f>
        <v>0</v>
      </c>
      <c r="DK50" s="42">
        <f>COUNTIF(E50:CT50,"ФРА")</f>
        <v>0</v>
      </c>
      <c r="DL50" s="42">
        <f>COUNTIF(E50:CT50,"ОКР")</f>
        <v>0</v>
      </c>
      <c r="DM50" s="42">
        <f>COUNTIF(E50:CT50,"ИЗО")</f>
        <v>0</v>
      </c>
      <c r="DN50" s="42">
        <f>COUNTIF(E50:CT50,"КУБ")</f>
        <v>0</v>
      </c>
      <c r="DO50" s="42">
        <f>COUNTIF(E50:CT50,"МУЗ")</f>
        <v>0</v>
      </c>
      <c r="DP50" s="42">
        <f>COUNTIF(E50:CT50,"ОБЗ")</f>
        <v>0</v>
      </c>
      <c r="DQ50" s="42">
        <f>COUNTIF(E50:CT50,"ТЕХ")</f>
        <v>0</v>
      </c>
      <c r="DR50" s="42">
        <f>COUNTIF(E50:CT50,"ФЗР")</f>
        <v>0</v>
      </c>
    </row>
    <row r="51" ht="18" customHeight="1">
      <c r="A51" s="51"/>
      <c r="B51" s="44"/>
      <c r="D51" s="53" t="s">
        <v>106</v>
      </c>
      <c r="E51" s="41"/>
      <c r="F51" s="38"/>
      <c r="G51" s="38"/>
      <c r="H51" s="38"/>
      <c r="I51" s="38"/>
      <c r="J51" s="38"/>
      <c r="K51" s="38"/>
      <c r="L51" s="38"/>
      <c r="M51" s="38"/>
      <c r="N51" s="38" t="s">
        <v>11</v>
      </c>
      <c r="O51" s="38"/>
      <c r="P51" s="38"/>
      <c r="Q51" s="38"/>
      <c r="R51" s="52"/>
      <c r="S51" s="38"/>
      <c r="T51" s="38" t="s">
        <v>23</v>
      </c>
      <c r="U51" s="38"/>
      <c r="V51" s="38"/>
      <c r="W51" s="38"/>
      <c r="X51" s="38"/>
      <c r="Y51" s="52"/>
      <c r="Z51" s="38"/>
      <c r="AA51" s="38"/>
      <c r="AB51" s="38"/>
      <c r="AC51" s="38"/>
      <c r="AD51" s="38"/>
      <c r="AE51" s="52"/>
      <c r="AF51" s="38"/>
      <c r="AG51" s="38"/>
      <c r="AH51" s="38"/>
      <c r="AI51" s="52"/>
      <c r="AJ51" s="38"/>
      <c r="AK51" s="38"/>
      <c r="AL51" s="38"/>
      <c r="AM51" s="38"/>
      <c r="AN51" s="38"/>
      <c r="AO51" s="38"/>
      <c r="AP51" s="38"/>
      <c r="AQ51" s="38"/>
      <c r="AR51" s="38" t="s">
        <v>23</v>
      </c>
      <c r="AS51" s="38" t="s">
        <v>12</v>
      </c>
      <c r="AT51" s="38" t="s">
        <v>11</v>
      </c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 t="s">
        <v>11</v>
      </c>
      <c r="BK51" s="38"/>
      <c r="BL51" s="38"/>
      <c r="BM51" s="38"/>
      <c r="BN51" s="38"/>
      <c r="BO51" s="38" t="s">
        <v>23</v>
      </c>
      <c r="BP51" s="38" t="s">
        <v>11</v>
      </c>
      <c r="BQ51" s="38"/>
      <c r="BR51" s="38"/>
      <c r="BS51" s="38"/>
      <c r="BT51" s="38"/>
      <c r="BU51" s="38"/>
      <c r="BV51" s="38"/>
      <c r="BW51" s="39"/>
      <c r="BX51" s="40" t="s">
        <v>106</v>
      </c>
      <c r="BY51" s="41"/>
      <c r="BZ51" s="38"/>
      <c r="CA51" s="38"/>
      <c r="CB51" s="38"/>
      <c r="CC51" s="38"/>
      <c r="CD51" s="38"/>
      <c r="CE51" s="38"/>
      <c r="CF51" s="38"/>
      <c r="CG51" s="38" t="s">
        <v>11</v>
      </c>
      <c r="CH51" s="38" t="s">
        <v>12</v>
      </c>
      <c r="CI51" s="38"/>
      <c r="CJ51" s="38"/>
      <c r="CK51" s="38"/>
      <c r="CL51" s="38"/>
      <c r="CM51" s="38"/>
      <c r="CN51" s="38" t="s">
        <v>23</v>
      </c>
      <c r="CO51" s="38"/>
      <c r="CP51" s="38"/>
      <c r="CQ51" s="38"/>
      <c r="CR51" s="38"/>
      <c r="CS51" s="38"/>
      <c r="CT51" s="38"/>
      <c r="CU51" s="38"/>
      <c r="CV51" s="42">
        <f>COUNTIF(E51:CT51,"РУС")</f>
        <v>5</v>
      </c>
      <c r="CW51" s="43">
        <f>COUNTIF(E51:CT51,"МАТ")</f>
        <v>2</v>
      </c>
      <c r="CX51" s="42">
        <f>COUNTIF(E51:CT51,"АЛГ")</f>
        <v>0</v>
      </c>
      <c r="CY51" s="42">
        <f>COUNTIF(E51:CT51,"ГЕМ")</f>
        <v>0</v>
      </c>
      <c r="CZ51" s="42">
        <f>COUNTIF(E51:CT51,"ВИС")</f>
        <v>0</v>
      </c>
      <c r="DA51" s="42">
        <f>COUNTIF(E51:CT51,"БИО")</f>
        <v>0</v>
      </c>
      <c r="DB51" s="42">
        <f>COUNTIF(E51:CT51,"ГЕО")</f>
        <v>0</v>
      </c>
      <c r="DC51" s="42">
        <f>COUNTIF(E51:CT51,"ИНФ")</f>
        <v>0</v>
      </c>
      <c r="DD51" s="42">
        <f>COUNTIF(E51:CT51,"ИСТ")</f>
        <v>0</v>
      </c>
      <c r="DE51" s="42">
        <f>COUNTIF(E51:CT51,"ЛИТ")</f>
        <v>0</v>
      </c>
      <c r="DF51" s="42">
        <f>COUNTIF(E51:CT51,"ОБЩ")</f>
        <v>0</v>
      </c>
      <c r="DG51" s="42">
        <f>COUNTIF(E51:CT51,"ФИЗ")</f>
        <v>0</v>
      </c>
      <c r="DH51" s="42">
        <f>COUNTIF(E51:CT51,"ХИМ")</f>
        <v>0</v>
      </c>
      <c r="DI51" s="42">
        <f>COUNTIF(E51:CT51,"АНГ")</f>
        <v>4</v>
      </c>
      <c r="DJ51" s="42">
        <f>COUNTIF(E51:CT51,"НЕМ")</f>
        <v>0</v>
      </c>
      <c r="DK51" s="42">
        <f>COUNTIF(E51:CT51,"ФРА")</f>
        <v>0</v>
      </c>
      <c r="DL51" s="42">
        <f>COUNTIF(E51:CT51,"ОКР")</f>
        <v>0</v>
      </c>
      <c r="DM51" s="42">
        <f>COUNTIF(E51:CT51,"ИЗО")</f>
        <v>0</v>
      </c>
      <c r="DN51" s="42">
        <f>COUNTIF(E51:CT51,"КУБ")</f>
        <v>0</v>
      </c>
      <c r="DO51" s="42">
        <f>COUNTIF(E51:CT51,"МУЗ")</f>
        <v>0</v>
      </c>
      <c r="DP51" s="42">
        <f>COUNTIF(E51:CT51,"ОБЗ")</f>
        <v>0</v>
      </c>
      <c r="DQ51" s="42">
        <f>COUNTIF(E51:CT51,"ТЕХ")</f>
        <v>0</v>
      </c>
      <c r="DR51" s="42">
        <f>COUNTIF(E51:CT51,"ФЗР")</f>
        <v>0</v>
      </c>
    </row>
    <row r="52" ht="18" customHeight="1">
      <c r="A52" s="51"/>
      <c r="B52" s="44"/>
      <c r="D52" s="53" t="s">
        <v>107</v>
      </c>
      <c r="E52" s="41"/>
      <c r="F52" s="38"/>
      <c r="G52" s="38"/>
      <c r="H52" s="38"/>
      <c r="I52" s="38"/>
      <c r="J52" s="38"/>
      <c r="K52" s="38"/>
      <c r="L52" s="38"/>
      <c r="M52" s="38"/>
      <c r="N52" s="38" t="s">
        <v>11</v>
      </c>
      <c r="O52" s="38"/>
      <c r="P52" s="38"/>
      <c r="Q52" s="38"/>
      <c r="R52" s="52"/>
      <c r="S52" s="38" t="s">
        <v>23</v>
      </c>
      <c r="T52" s="38"/>
      <c r="U52" s="38"/>
      <c r="V52" s="38"/>
      <c r="W52" s="38"/>
      <c r="X52" s="38"/>
      <c r="Y52" s="52"/>
      <c r="Z52" s="38"/>
      <c r="AA52" s="38"/>
      <c r="AB52" s="38"/>
      <c r="AC52" s="38"/>
      <c r="AD52" s="38"/>
      <c r="AE52" s="52"/>
      <c r="AF52" s="38"/>
      <c r="AG52" s="38"/>
      <c r="AH52" s="38"/>
      <c r="AI52" s="52"/>
      <c r="AJ52" s="38"/>
      <c r="AK52" s="38"/>
      <c r="AL52" s="38"/>
      <c r="AM52" s="38"/>
      <c r="AN52" s="38"/>
      <c r="AO52" s="38"/>
      <c r="AP52" s="38"/>
      <c r="AQ52" s="38" t="s">
        <v>23</v>
      </c>
      <c r="AR52" s="38" t="s">
        <v>11</v>
      </c>
      <c r="AS52" s="38" t="s">
        <v>12</v>
      </c>
      <c r="AT52" s="38" t="s">
        <v>11</v>
      </c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 t="s">
        <v>11</v>
      </c>
      <c r="BJ52" s="38"/>
      <c r="BK52" s="38"/>
      <c r="BL52" s="38"/>
      <c r="BM52" s="38"/>
      <c r="BN52" s="38" t="s">
        <v>23</v>
      </c>
      <c r="BO52" s="38" t="s">
        <v>11</v>
      </c>
      <c r="BP52" s="38"/>
      <c r="BQ52" s="38"/>
      <c r="BR52" s="38"/>
      <c r="BS52" s="38"/>
      <c r="BT52" s="38"/>
      <c r="BU52" s="38"/>
      <c r="BV52" s="38"/>
      <c r="BW52" s="39"/>
      <c r="BX52" s="40" t="s">
        <v>107</v>
      </c>
      <c r="BY52" s="41"/>
      <c r="BZ52" s="38"/>
      <c r="CA52" s="38"/>
      <c r="CB52" s="38"/>
      <c r="CC52" s="38"/>
      <c r="CD52" s="38"/>
      <c r="CE52" s="38"/>
      <c r="CF52" s="38"/>
      <c r="CG52" s="38"/>
      <c r="CH52" s="38" t="s">
        <v>12</v>
      </c>
      <c r="CI52" s="38" t="s">
        <v>11</v>
      </c>
      <c r="CJ52" s="38"/>
      <c r="CK52" s="38"/>
      <c r="CL52" s="38"/>
      <c r="CM52" s="38" t="s">
        <v>23</v>
      </c>
      <c r="CN52" s="38"/>
      <c r="CO52" s="38"/>
      <c r="CP52" s="38"/>
      <c r="CQ52" s="38"/>
      <c r="CR52" s="38"/>
      <c r="CS52" s="38"/>
      <c r="CT52" s="38" t="s">
        <v>11</v>
      </c>
      <c r="CU52" s="38"/>
      <c r="CV52" s="42">
        <f>COUNTIF(E52:CT52,"РУС")</f>
        <v>7</v>
      </c>
      <c r="CW52" s="43">
        <f>COUNTIF(E52:CT52,"МАТ")</f>
        <v>2</v>
      </c>
      <c r="CX52" s="42">
        <f>COUNTIF(E52:CT52,"АЛГ")</f>
        <v>0</v>
      </c>
      <c r="CY52" s="42">
        <f>COUNTIF(E52:CT52,"ГЕМ")</f>
        <v>0</v>
      </c>
      <c r="CZ52" s="42">
        <f>COUNTIF(E52:CT52,"ВИС")</f>
        <v>0</v>
      </c>
      <c r="DA52" s="42">
        <f>COUNTIF(E52:CT52,"БИО")</f>
        <v>0</v>
      </c>
      <c r="DB52" s="42">
        <f>COUNTIF(E52:CT52,"ГЕО")</f>
        <v>0</v>
      </c>
      <c r="DC52" s="42">
        <f>COUNTIF(E52:CT52,"ИНФ")</f>
        <v>0</v>
      </c>
      <c r="DD52" s="42">
        <f>COUNTIF(E52:CT52,"ИСТ")</f>
        <v>0</v>
      </c>
      <c r="DE52" s="42">
        <f>COUNTIF(E52:CT52,"ЛИТ")</f>
        <v>0</v>
      </c>
      <c r="DF52" s="42">
        <f>COUNTIF(E52:CT52,"ОБЩ")</f>
        <v>0</v>
      </c>
      <c r="DG52" s="42">
        <f>COUNTIF(E52:CT52,"ФИЗ")</f>
        <v>0</v>
      </c>
      <c r="DH52" s="42">
        <f>COUNTIF(E52:CT52,"ХИМ")</f>
        <v>0</v>
      </c>
      <c r="DI52" s="42">
        <f>COUNTIF(E52:CT52,"АНГ")</f>
        <v>4</v>
      </c>
      <c r="DJ52" s="42">
        <f>COUNTIF(E52:CT52,"НЕМ")</f>
        <v>0</v>
      </c>
      <c r="DK52" s="42">
        <f>COUNTIF(E52:CT52,"ФРА")</f>
        <v>0</v>
      </c>
      <c r="DL52" s="42">
        <f>COUNTIF(E52:CT52,"ОКР")</f>
        <v>0</v>
      </c>
      <c r="DM52" s="42">
        <f>COUNTIF(E52:CT52,"ИЗО")</f>
        <v>0</v>
      </c>
      <c r="DN52" s="42">
        <f>COUNTIF(E52:CT52,"КУБ")</f>
        <v>0</v>
      </c>
      <c r="DO52" s="42">
        <f>COUNTIF(E52:CT52,"МУЗ")</f>
        <v>0</v>
      </c>
      <c r="DP52" s="42">
        <f>COUNTIF(E52:CT52,"ОБЗ")</f>
        <v>0</v>
      </c>
      <c r="DQ52" s="42">
        <f>COUNTIF(E52:CT52,"ТЕХ")</f>
        <v>0</v>
      </c>
      <c r="DR52" s="42">
        <f>COUNTIF(E52:CT52,"ФЗР")</f>
        <v>0</v>
      </c>
    </row>
    <row r="53" ht="18" customHeight="1">
      <c r="A53" s="51"/>
      <c r="B53" s="44"/>
      <c r="D53" s="53" t="s">
        <v>108</v>
      </c>
      <c r="E53" s="41"/>
      <c r="F53" s="38"/>
      <c r="G53" s="38"/>
      <c r="H53" s="38"/>
      <c r="I53" s="38"/>
      <c r="J53" s="38"/>
      <c r="K53" s="38"/>
      <c r="L53" s="38"/>
      <c r="M53" s="38"/>
      <c r="N53" s="38" t="s">
        <v>11</v>
      </c>
      <c r="O53" s="38"/>
      <c r="P53" s="38"/>
      <c r="Q53" s="38"/>
      <c r="R53" s="52"/>
      <c r="S53" s="38"/>
      <c r="T53" s="38" t="s">
        <v>23</v>
      </c>
      <c r="U53" s="38"/>
      <c r="V53" s="38"/>
      <c r="W53" s="38"/>
      <c r="X53" s="38"/>
      <c r="Y53" s="52"/>
      <c r="Z53" s="38"/>
      <c r="AA53" s="38"/>
      <c r="AB53" s="38"/>
      <c r="AC53" s="38"/>
      <c r="AD53" s="38"/>
      <c r="AE53" s="52"/>
      <c r="AF53" s="38"/>
      <c r="AG53" s="38"/>
      <c r="AH53" s="38"/>
      <c r="AI53" s="52"/>
      <c r="AJ53" s="38"/>
      <c r="AK53" s="38"/>
      <c r="AL53" s="38"/>
      <c r="AM53" s="38"/>
      <c r="AN53" s="38"/>
      <c r="AO53" s="38"/>
      <c r="AP53" s="38"/>
      <c r="AQ53" s="38"/>
      <c r="AR53" s="38" t="s">
        <v>23</v>
      </c>
      <c r="AS53" s="38" t="s">
        <v>12</v>
      </c>
      <c r="AT53" s="38" t="s">
        <v>11</v>
      </c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 t="s">
        <v>11</v>
      </c>
      <c r="BJ53" s="38"/>
      <c r="BK53" s="38"/>
      <c r="BL53" s="38"/>
      <c r="BM53" s="38"/>
      <c r="BN53" s="38"/>
      <c r="BO53" s="38" t="s">
        <v>23</v>
      </c>
      <c r="BP53" s="38" t="s">
        <v>11</v>
      </c>
      <c r="BQ53" s="38"/>
      <c r="BR53" s="38"/>
      <c r="BS53" s="38"/>
      <c r="BT53" s="38"/>
      <c r="BU53" s="38"/>
      <c r="BV53" s="38"/>
      <c r="BW53" s="39"/>
      <c r="BX53" s="40" t="s">
        <v>108</v>
      </c>
      <c r="BY53" s="41"/>
      <c r="BZ53" s="38"/>
      <c r="CA53" s="38"/>
      <c r="CB53" s="38"/>
      <c r="CC53" s="38"/>
      <c r="CD53" s="38"/>
      <c r="CE53" s="38"/>
      <c r="CF53" s="38"/>
      <c r="CG53" s="38"/>
      <c r="CH53" s="38" t="s">
        <v>12</v>
      </c>
      <c r="CI53" s="38" t="s">
        <v>11</v>
      </c>
      <c r="CJ53" s="38"/>
      <c r="CK53" s="38"/>
      <c r="CL53" s="38"/>
      <c r="CM53" s="38"/>
      <c r="CN53" s="38" t="s">
        <v>23</v>
      </c>
      <c r="CO53" s="38"/>
      <c r="CP53" s="38"/>
      <c r="CQ53" s="38"/>
      <c r="CR53" s="38"/>
      <c r="CS53" s="38"/>
      <c r="CT53" s="38"/>
      <c r="CU53" s="38"/>
      <c r="CV53" s="42">
        <f>COUNTIF(E53:CT53,"РУС")</f>
        <v>5</v>
      </c>
      <c r="CW53" s="43">
        <f>COUNTIF(E53:CT53,"МАТ")</f>
        <v>2</v>
      </c>
      <c r="CX53" s="42">
        <f>COUNTIF(E53:CT53,"АЛГ")</f>
        <v>0</v>
      </c>
      <c r="CY53" s="42">
        <f>COUNTIF(E53:CT53,"ГЕМ")</f>
        <v>0</v>
      </c>
      <c r="CZ53" s="42">
        <f>COUNTIF(E53:CT53,"ВИС")</f>
        <v>0</v>
      </c>
      <c r="DA53" s="42">
        <f>COUNTIF(E53:CT53,"БИО")</f>
        <v>0</v>
      </c>
      <c r="DB53" s="42">
        <f>COUNTIF(E53:CT53,"ГЕО")</f>
        <v>0</v>
      </c>
      <c r="DC53" s="42">
        <f>COUNTIF(E53:CT53,"ИНФ")</f>
        <v>0</v>
      </c>
      <c r="DD53" s="42">
        <f>COUNTIF(E53:CT53,"ИСТ")</f>
        <v>0</v>
      </c>
      <c r="DE53" s="42">
        <f>COUNTIF(E53:CT53,"ЛИТ")</f>
        <v>0</v>
      </c>
      <c r="DF53" s="42">
        <f>COUNTIF(E53:CT53,"ОБЩ")</f>
        <v>0</v>
      </c>
      <c r="DG53" s="42">
        <f>COUNTIF(E53:CT53,"ФИЗ")</f>
        <v>0</v>
      </c>
      <c r="DH53" s="42">
        <f>COUNTIF(E53:CT53,"ХИМ")</f>
        <v>0</v>
      </c>
      <c r="DI53" s="42">
        <f>COUNTIF(E53:CT53,"АНГ")</f>
        <v>4</v>
      </c>
      <c r="DJ53" s="42">
        <f>COUNTIF(E53:CT53,"НЕМ")</f>
        <v>0</v>
      </c>
      <c r="DK53" s="42">
        <f>COUNTIF(E53:CT53,"ФРА")</f>
        <v>0</v>
      </c>
      <c r="DL53" s="42">
        <f>COUNTIF(E53:CT53,"ОКР")</f>
        <v>0</v>
      </c>
      <c r="DM53" s="42">
        <f>COUNTIF(E53:CT53,"ИЗО")</f>
        <v>0</v>
      </c>
      <c r="DN53" s="42">
        <f>COUNTIF(E53:CT53,"КУБ")</f>
        <v>0</v>
      </c>
      <c r="DO53" s="42">
        <f>COUNTIF(E53:CT53,"МУЗ")</f>
        <v>0</v>
      </c>
      <c r="DP53" s="42">
        <f>COUNTIF(E53:CT53,"ОБЗ")</f>
        <v>0</v>
      </c>
      <c r="DQ53" s="42">
        <f>COUNTIF(E53:CT53,"ТЕХ")</f>
        <v>0</v>
      </c>
      <c r="DR53" s="42">
        <f>COUNTIF(E53:CT53,"ФЗР")</f>
        <v>0</v>
      </c>
    </row>
    <row r="54" ht="18" customHeight="1">
      <c r="A54" s="51"/>
      <c r="B54" s="44"/>
      <c r="D54" s="53" t="s">
        <v>109</v>
      </c>
      <c r="E54" s="41"/>
      <c r="F54" s="38"/>
      <c r="G54" s="38"/>
      <c r="H54" s="38"/>
      <c r="I54" s="38"/>
      <c r="J54" s="38"/>
      <c r="K54" s="38"/>
      <c r="L54" s="38"/>
      <c r="M54" s="38"/>
      <c r="N54" s="38" t="s">
        <v>11</v>
      </c>
      <c r="O54" s="38"/>
      <c r="P54" s="38"/>
      <c r="Q54" s="38"/>
      <c r="R54" s="52"/>
      <c r="S54" s="38"/>
      <c r="T54" s="38" t="s">
        <v>23</v>
      </c>
      <c r="U54" s="38"/>
      <c r="V54" s="38"/>
      <c r="W54" s="38"/>
      <c r="X54" s="38"/>
      <c r="Y54" s="52"/>
      <c r="Z54" s="38"/>
      <c r="AA54" s="38"/>
      <c r="AB54" s="38"/>
      <c r="AC54" s="38"/>
      <c r="AD54" s="38"/>
      <c r="AE54" s="52"/>
      <c r="AF54" s="38"/>
      <c r="AG54" s="38"/>
      <c r="AH54" s="38"/>
      <c r="AI54" s="52"/>
      <c r="AJ54" s="38"/>
      <c r="AK54" s="38"/>
      <c r="AL54" s="38"/>
      <c r="AM54" s="38"/>
      <c r="AN54" s="38"/>
      <c r="AO54" s="38"/>
      <c r="AP54" s="38"/>
      <c r="AQ54" s="38"/>
      <c r="AR54" s="38" t="s">
        <v>23</v>
      </c>
      <c r="AS54" s="38" t="s">
        <v>12</v>
      </c>
      <c r="AT54" s="38" t="s">
        <v>11</v>
      </c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 t="s">
        <v>11</v>
      </c>
      <c r="BJ54" s="38"/>
      <c r="BK54" s="38"/>
      <c r="BL54" s="38"/>
      <c r="BM54" s="38"/>
      <c r="BN54" s="38"/>
      <c r="BO54" s="38" t="s">
        <v>23</v>
      </c>
      <c r="BP54" s="38" t="s">
        <v>11</v>
      </c>
      <c r="BQ54" s="38"/>
      <c r="BR54" s="38"/>
      <c r="BS54" s="38"/>
      <c r="BT54" s="38"/>
      <c r="BU54" s="38"/>
      <c r="BV54" s="38"/>
      <c r="BW54" s="39"/>
      <c r="BX54" s="40" t="s">
        <v>109</v>
      </c>
      <c r="BY54" s="41"/>
      <c r="BZ54" s="38"/>
      <c r="CA54" s="38"/>
      <c r="CB54" s="38"/>
      <c r="CC54" s="38"/>
      <c r="CD54" s="38"/>
      <c r="CE54" s="38"/>
      <c r="CF54" s="38"/>
      <c r="CG54" s="38"/>
      <c r="CH54" s="38" t="s">
        <v>12</v>
      </c>
      <c r="CI54" s="38" t="s">
        <v>11</v>
      </c>
      <c r="CJ54" s="38"/>
      <c r="CK54" s="38"/>
      <c r="CL54" s="38"/>
      <c r="CM54" s="38"/>
      <c r="CN54" s="38" t="s">
        <v>23</v>
      </c>
      <c r="CO54" s="38"/>
      <c r="CP54" s="38"/>
      <c r="CQ54" s="38"/>
      <c r="CR54" s="38"/>
      <c r="CS54" s="38"/>
      <c r="CT54" s="38"/>
      <c r="CU54" s="38"/>
      <c r="CV54" s="42">
        <f>COUNTIF(E54:CT54,"РУС")</f>
        <v>5</v>
      </c>
      <c r="CW54" s="43">
        <f>COUNTIF(E54:CT54,"МАТ")</f>
        <v>2</v>
      </c>
      <c r="CX54" s="42">
        <f>COUNTIF(E54:CT54,"АЛГ")</f>
        <v>0</v>
      </c>
      <c r="CY54" s="42">
        <f>COUNTIF(E54:CT54,"ГЕМ")</f>
        <v>0</v>
      </c>
      <c r="CZ54" s="42">
        <f>COUNTIF(E54:CT54,"ВИС")</f>
        <v>0</v>
      </c>
      <c r="DA54" s="42">
        <f>COUNTIF(E54:CT54,"БИО")</f>
        <v>0</v>
      </c>
      <c r="DB54" s="42">
        <f>COUNTIF(E54:CT54,"ГЕО")</f>
        <v>0</v>
      </c>
      <c r="DC54" s="42">
        <f>COUNTIF(E54:CT54,"ИНФ")</f>
        <v>0</v>
      </c>
      <c r="DD54" s="42">
        <f>COUNTIF(E54:CT54,"ИСТ")</f>
        <v>0</v>
      </c>
      <c r="DE54" s="42">
        <f>COUNTIF(E54:CT54,"ЛИТ")</f>
        <v>0</v>
      </c>
      <c r="DF54" s="42">
        <f>COUNTIF(E54:CT54,"ОБЩ")</f>
        <v>0</v>
      </c>
      <c r="DG54" s="42">
        <f>COUNTIF(E54:CT54,"ФИЗ")</f>
        <v>0</v>
      </c>
      <c r="DH54" s="42">
        <f>COUNTIF(E54:CT54,"ХИМ")</f>
        <v>0</v>
      </c>
      <c r="DI54" s="42">
        <f>COUNTIF(E54:CT54,"АНГ")</f>
        <v>4</v>
      </c>
      <c r="DJ54" s="42">
        <f>COUNTIF(E54:CT54,"НЕМ")</f>
        <v>0</v>
      </c>
      <c r="DK54" s="42">
        <f>COUNTIF(E54:CT54,"ФРА")</f>
        <v>0</v>
      </c>
      <c r="DL54" s="42">
        <f>COUNTIF(E54:CT54,"ОКР")</f>
        <v>0</v>
      </c>
      <c r="DM54" s="42">
        <f>COUNTIF(E54:CT54,"ИЗО")</f>
        <v>0</v>
      </c>
      <c r="DN54" s="42">
        <f>COUNTIF(E54:CT54,"КУБ")</f>
        <v>0</v>
      </c>
      <c r="DO54" s="42">
        <f>COUNTIF(E54:CT54,"МУЗ")</f>
        <v>0</v>
      </c>
      <c r="DP54" s="42">
        <f>COUNTIF(E54:CT54,"ОБЗ")</f>
        <v>0</v>
      </c>
      <c r="DQ54" s="42">
        <f>COUNTIF(E54:CT54,"ТЕХ")</f>
        <v>0</v>
      </c>
      <c r="DR54" s="42">
        <f>COUNTIF(E54:CT54,"ФЗР")</f>
        <v>0</v>
      </c>
    </row>
    <row r="55" ht="18" customHeight="1">
      <c r="A55" s="51"/>
      <c r="B55" s="44"/>
      <c r="D55" s="53" t="s">
        <v>110</v>
      </c>
      <c r="E55" s="41"/>
      <c r="F55" s="38"/>
      <c r="G55" s="38"/>
      <c r="H55" s="38"/>
      <c r="I55" s="38"/>
      <c r="J55" s="38"/>
      <c r="K55" s="38"/>
      <c r="L55" s="38"/>
      <c r="M55" s="38"/>
      <c r="N55" s="38" t="s">
        <v>11</v>
      </c>
      <c r="O55" s="38"/>
      <c r="P55" s="38"/>
      <c r="Q55" s="38"/>
      <c r="R55" s="52"/>
      <c r="S55" s="38" t="s">
        <v>23</v>
      </c>
      <c r="T55" s="38"/>
      <c r="U55" s="38"/>
      <c r="V55" s="38"/>
      <c r="W55" s="38"/>
      <c r="X55" s="38"/>
      <c r="Y55" s="52"/>
      <c r="Z55" s="38"/>
      <c r="AA55" s="38"/>
      <c r="AB55" s="38"/>
      <c r="AC55" s="38"/>
      <c r="AD55" s="38"/>
      <c r="AE55" s="52"/>
      <c r="AF55" s="38"/>
      <c r="AG55" s="38"/>
      <c r="AH55" s="38"/>
      <c r="AI55" s="52"/>
      <c r="AJ55" s="38"/>
      <c r="AK55" s="38"/>
      <c r="AL55" s="38"/>
      <c r="AM55" s="38"/>
      <c r="AN55" s="38"/>
      <c r="AO55" s="38"/>
      <c r="AP55" s="38"/>
      <c r="AQ55" s="38" t="s">
        <v>23</v>
      </c>
      <c r="AR55" s="38"/>
      <c r="AS55" s="38" t="s">
        <v>12</v>
      </c>
      <c r="AT55" s="38" t="s">
        <v>11</v>
      </c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 t="s">
        <v>11</v>
      </c>
      <c r="BJ55" s="38"/>
      <c r="BK55" s="38"/>
      <c r="BL55" s="38"/>
      <c r="BM55" s="38"/>
      <c r="BN55" s="38" t="s">
        <v>23</v>
      </c>
      <c r="BO55" s="38"/>
      <c r="BP55" s="38" t="s">
        <v>11</v>
      </c>
      <c r="BQ55" s="38"/>
      <c r="BR55" s="38"/>
      <c r="BS55" s="38"/>
      <c r="BT55" s="38"/>
      <c r="BU55" s="38"/>
      <c r="BV55" s="38"/>
      <c r="BW55" s="39"/>
      <c r="BX55" s="40" t="s">
        <v>110</v>
      </c>
      <c r="BY55" s="41"/>
      <c r="BZ55" s="38"/>
      <c r="CA55" s="38"/>
      <c r="CB55" s="38"/>
      <c r="CC55" s="38"/>
      <c r="CD55" s="38"/>
      <c r="CE55" s="38"/>
      <c r="CF55" s="38"/>
      <c r="CG55" s="38"/>
      <c r="CH55" s="38" t="s">
        <v>12</v>
      </c>
      <c r="CI55" s="38" t="s">
        <v>11</v>
      </c>
      <c r="CJ55" s="38"/>
      <c r="CK55" s="38"/>
      <c r="CL55" s="38"/>
      <c r="CM55" s="38" t="s">
        <v>23</v>
      </c>
      <c r="CN55" s="38"/>
      <c r="CO55" s="38"/>
      <c r="CP55" s="38"/>
      <c r="CQ55" s="38"/>
      <c r="CR55" s="38"/>
      <c r="CS55" s="38"/>
      <c r="CT55" s="38" t="s">
        <v>11</v>
      </c>
      <c r="CU55" s="38"/>
      <c r="CV55" s="42">
        <f>COUNTIF(E55:CT55,"РУС")</f>
        <v>6</v>
      </c>
      <c r="CW55" s="43">
        <f>COUNTIF(E55:CT55,"МАТ")</f>
        <v>2</v>
      </c>
      <c r="CX55" s="42">
        <f>COUNTIF(E55:CT55,"АЛГ")</f>
        <v>0</v>
      </c>
      <c r="CY55" s="42">
        <f>COUNTIF(E55:CT55,"ГЕМ")</f>
        <v>0</v>
      </c>
      <c r="CZ55" s="42">
        <f>COUNTIF(E55:CT55,"ВИС")</f>
        <v>0</v>
      </c>
      <c r="DA55" s="42">
        <f>COUNTIF(E55:CT55,"БИО")</f>
        <v>0</v>
      </c>
      <c r="DB55" s="42">
        <f>COUNTIF(E55:CT55,"ГЕО")</f>
        <v>0</v>
      </c>
      <c r="DC55" s="42">
        <f>COUNTIF(E55:CT55,"ИНФ")</f>
        <v>0</v>
      </c>
      <c r="DD55" s="42">
        <f>COUNTIF(E55:CT55,"ИСТ")</f>
        <v>0</v>
      </c>
      <c r="DE55" s="42">
        <f>COUNTIF(E55:CT55,"ЛИТ")</f>
        <v>0</v>
      </c>
      <c r="DF55" s="42">
        <f>COUNTIF(E55:CT55,"ОБЩ")</f>
        <v>0</v>
      </c>
      <c r="DG55" s="42">
        <f>COUNTIF(E55:CT55,"ФИЗ")</f>
        <v>0</v>
      </c>
      <c r="DH55" s="42">
        <f>COUNTIF(E55:CT55,"ХИМ")</f>
        <v>0</v>
      </c>
      <c r="DI55" s="42">
        <f>COUNTIF(E55:CT55,"АНГ")</f>
        <v>4</v>
      </c>
      <c r="DJ55" s="42">
        <f>COUNTIF(E55:CT55,"НЕМ")</f>
        <v>0</v>
      </c>
      <c r="DK55" s="42">
        <f>COUNTIF(E55:CT55,"ФРА")</f>
        <v>0</v>
      </c>
      <c r="DL55" s="42">
        <f>COUNTIF(E55:CT55,"ОКР")</f>
        <v>0</v>
      </c>
      <c r="DM55" s="42">
        <f>COUNTIF(E55:CT55,"ИЗО")</f>
        <v>0</v>
      </c>
      <c r="DN55" s="42">
        <f>COUNTIF(E55:CT55,"КУБ")</f>
        <v>0</v>
      </c>
      <c r="DO55" s="42">
        <f>COUNTIF(E55:CT55,"МУЗ")</f>
        <v>0</v>
      </c>
      <c r="DP55" s="42">
        <f>COUNTIF(E55:CT55,"ОБЗ")</f>
        <v>0</v>
      </c>
      <c r="DQ55" s="42">
        <f>COUNTIF(E55:CT55,"ТЕХ")</f>
        <v>0</v>
      </c>
      <c r="DR55" s="42">
        <f>COUNTIF(E55:CT55,"ФЗР")</f>
        <v>0</v>
      </c>
    </row>
    <row r="56" ht="18" customHeight="1">
      <c r="A56" s="51"/>
      <c r="B56" s="44"/>
      <c r="D56" s="54" t="s">
        <v>111</v>
      </c>
      <c r="E56" s="41"/>
      <c r="F56" s="38"/>
      <c r="G56" s="38"/>
      <c r="H56" s="38"/>
      <c r="I56" s="38"/>
      <c r="J56" s="38"/>
      <c r="K56" s="38"/>
      <c r="L56" s="38"/>
      <c r="M56" s="38" t="s">
        <v>11</v>
      </c>
      <c r="N56" s="38"/>
      <c r="O56" s="38"/>
      <c r="P56" s="38"/>
      <c r="Q56" s="38"/>
      <c r="R56" s="38" t="s">
        <v>11</v>
      </c>
      <c r="S56" s="38"/>
      <c r="T56" s="38"/>
      <c r="U56" s="38"/>
      <c r="V56" s="38"/>
      <c r="W56" s="38" t="s">
        <v>23</v>
      </c>
      <c r="X56" s="38"/>
      <c r="Y56" s="52"/>
      <c r="Z56" s="38"/>
      <c r="AA56" s="38"/>
      <c r="AB56" s="38"/>
      <c r="AC56" s="38"/>
      <c r="AD56" s="38"/>
      <c r="AE56" s="38" t="s">
        <v>11</v>
      </c>
      <c r="AF56" s="38"/>
      <c r="AG56" s="38"/>
      <c r="AH56" s="38"/>
      <c r="AI56" s="52"/>
      <c r="AJ56" s="38"/>
      <c r="AK56" s="38"/>
      <c r="AL56" s="38"/>
      <c r="AM56" s="38" t="s">
        <v>11</v>
      </c>
      <c r="AN56" s="38"/>
      <c r="AO56" s="38"/>
      <c r="AP56" s="38"/>
      <c r="AQ56" s="38"/>
      <c r="AR56" s="38"/>
      <c r="AS56" s="38"/>
      <c r="AT56" s="38"/>
      <c r="AU56" s="38"/>
      <c r="AV56" s="38"/>
      <c r="AW56" s="38" t="s">
        <v>12</v>
      </c>
      <c r="AX56" s="38" t="s">
        <v>23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 t="s">
        <v>11</v>
      </c>
      <c r="BP56" s="38" t="s">
        <v>23</v>
      </c>
      <c r="BQ56" s="38"/>
      <c r="BR56" s="38"/>
      <c r="BS56" s="38"/>
      <c r="BT56" s="38" t="s">
        <v>11</v>
      </c>
      <c r="BU56" s="38"/>
      <c r="BV56" s="38"/>
      <c r="BW56" s="39"/>
      <c r="BX56" s="40" t="s">
        <v>111</v>
      </c>
      <c r="BY56" s="41"/>
      <c r="BZ56" s="38"/>
      <c r="CA56" s="38"/>
      <c r="CB56" s="38"/>
      <c r="CC56" s="38"/>
      <c r="CD56" s="38"/>
      <c r="CE56" s="38"/>
      <c r="CF56" s="38"/>
      <c r="CG56" s="38"/>
      <c r="CH56" s="38"/>
      <c r="CI56" s="38" t="s">
        <v>11</v>
      </c>
      <c r="CJ56" s="38"/>
      <c r="CK56" s="38"/>
      <c r="CL56" s="38"/>
      <c r="CM56" s="38"/>
      <c r="CN56" s="38" t="s">
        <v>23</v>
      </c>
      <c r="CO56" s="38"/>
      <c r="CP56" s="38"/>
      <c r="CQ56" s="38"/>
      <c r="CR56" s="38" t="s">
        <v>17</v>
      </c>
      <c r="CS56" s="38" t="s">
        <v>11</v>
      </c>
      <c r="CT56" s="38" t="s">
        <v>12</v>
      </c>
      <c r="CU56" s="38"/>
      <c r="CV56" s="42">
        <f>COUNTIF(E56:CT56,"РУС")</f>
        <v>8</v>
      </c>
      <c r="CW56" s="43">
        <f>COUNTIF(E56:CT56,"МАТ")</f>
        <v>2</v>
      </c>
      <c r="CX56" s="42">
        <f>COUNTIF(E56:CT56,"АЛГ")</f>
        <v>0</v>
      </c>
      <c r="CY56" s="42">
        <f>COUNTIF(E56:CT56,"ГЕМ")</f>
        <v>0</v>
      </c>
      <c r="CZ56" s="42">
        <f>COUNTIF(E56:CT56,"ВИС")</f>
        <v>0</v>
      </c>
      <c r="DA56" s="42">
        <f>COUNTIF(E56:CT56,"БИО")</f>
        <v>0</v>
      </c>
      <c r="DB56" s="42">
        <f>COUNTIF(E56:CT56,"ГЕО")</f>
        <v>0</v>
      </c>
      <c r="DC56" s="42">
        <f>COUNTIF(E56:CT56,"ИНФ")</f>
        <v>1</v>
      </c>
      <c r="DD56" s="42">
        <f>COUNTIF(E56:CT56,"ИСТ")</f>
        <v>0</v>
      </c>
      <c r="DE56" s="42">
        <f>COUNTIF(E56:CT56,"ЛИТ")</f>
        <v>0</v>
      </c>
      <c r="DF56" s="42">
        <f>COUNTIF(E56:CT56,"ОБЩ")</f>
        <v>0</v>
      </c>
      <c r="DG56" s="42">
        <f>COUNTIF(E56:CT56,"ФИЗ")</f>
        <v>0</v>
      </c>
      <c r="DH56" s="42">
        <f>COUNTIF(E56:CT56,"ХИМ")</f>
        <v>0</v>
      </c>
      <c r="DI56" s="42">
        <f>COUNTIF(E56:CT56,"АНГ")</f>
        <v>4</v>
      </c>
      <c r="DJ56" s="42">
        <f>COUNTIF(E56:CT56,"НЕМ")</f>
        <v>0</v>
      </c>
      <c r="DK56" s="42">
        <f>COUNTIF(E56:CT56,"ФРА")</f>
        <v>0</v>
      </c>
      <c r="DL56" s="42">
        <f>COUNTIF(E56:CT56,"ОКР")</f>
        <v>0</v>
      </c>
      <c r="DM56" s="42">
        <f>COUNTIF(E56:CT56,"ИЗО")</f>
        <v>0</v>
      </c>
      <c r="DN56" s="42">
        <f>COUNTIF(E56:CT56,"КУБ")</f>
        <v>0</v>
      </c>
      <c r="DO56" s="42">
        <f>COUNTIF(E56:CT56,"МУЗ")</f>
        <v>0</v>
      </c>
      <c r="DP56" s="42">
        <f>COUNTIF(E56:CT56,"ОБЗ")</f>
        <v>0</v>
      </c>
      <c r="DQ56" s="42">
        <f>COUNTIF(E56:CT56,"ТЕХ")</f>
        <v>0</v>
      </c>
      <c r="DR56" s="42">
        <f>COUNTIF(E56:CT56,"ФЗР")</f>
        <v>0</v>
      </c>
    </row>
    <row r="57" ht="18" customHeight="1">
      <c r="A57" s="50"/>
      <c r="B57" s="36"/>
      <c r="D57" s="54" t="s">
        <v>112</v>
      </c>
      <c r="E57" s="41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 t="s">
        <v>11</v>
      </c>
      <c r="S57" s="38"/>
      <c r="T57" s="52"/>
      <c r="U57" s="38"/>
      <c r="V57" s="38" t="s">
        <v>23</v>
      </c>
      <c r="W57" s="38"/>
      <c r="X57" s="38"/>
      <c r="Y57" s="38"/>
      <c r="Z57" s="38"/>
      <c r="AA57" s="38"/>
      <c r="AB57" s="38"/>
      <c r="AC57" s="38"/>
      <c r="AD57" s="38"/>
      <c r="AE57" s="38" t="s">
        <v>11</v>
      </c>
      <c r="AF57" s="38"/>
      <c r="AG57" s="38"/>
      <c r="AH57" s="38"/>
      <c r="AI57" s="38"/>
      <c r="AJ57" s="52"/>
      <c r="AK57" s="38"/>
      <c r="AL57" s="38"/>
      <c r="AM57" s="38"/>
      <c r="AN57" s="38"/>
      <c r="AO57" s="38"/>
      <c r="AP57" s="38" t="s">
        <v>11</v>
      </c>
      <c r="AQ57" s="38"/>
      <c r="AR57" s="38"/>
      <c r="AS57" s="38" t="s">
        <v>23</v>
      </c>
      <c r="AT57" s="38"/>
      <c r="AU57" s="38"/>
      <c r="AV57" s="38"/>
      <c r="AW57" s="38" t="s">
        <v>12</v>
      </c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 t="s">
        <v>23</v>
      </c>
      <c r="BN57" s="38"/>
      <c r="BO57" s="38" t="s">
        <v>11</v>
      </c>
      <c r="BP57" s="38"/>
      <c r="BQ57" s="38"/>
      <c r="BR57" s="38"/>
      <c r="BS57" s="38"/>
      <c r="BT57" s="38"/>
      <c r="BU57" s="38" t="s">
        <v>11</v>
      </c>
      <c r="BV57" s="38"/>
      <c r="BW57" s="39"/>
      <c r="BX57" s="40" t="s">
        <v>112</v>
      </c>
      <c r="BY57" s="41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 t="s">
        <v>11</v>
      </c>
      <c r="CM57" s="38"/>
      <c r="CN57" s="38"/>
      <c r="CO57" s="38" t="s">
        <v>23</v>
      </c>
      <c r="CP57" s="38"/>
      <c r="CQ57" s="38"/>
      <c r="CR57" s="38" t="s">
        <v>17</v>
      </c>
      <c r="CS57" s="38" t="s">
        <v>11</v>
      </c>
      <c r="CT57" s="38" t="s">
        <v>12</v>
      </c>
      <c r="CU57" s="38"/>
      <c r="CV57" s="42">
        <f>COUNTIF(E57:CT57,"РУС")</f>
        <v>7</v>
      </c>
      <c r="CW57" s="43">
        <f>COUNTIF(E57:CT57,"МАТ")</f>
        <v>2</v>
      </c>
      <c r="CX57" s="42">
        <f>COUNTIF(E57:CT57,"АЛГ")</f>
        <v>0</v>
      </c>
      <c r="CY57" s="42">
        <f>COUNTIF(E57:CT57,"ГЕМ")</f>
        <v>0</v>
      </c>
      <c r="CZ57" s="42">
        <f>COUNTIF(E57:CT57,"ВИС")</f>
        <v>0</v>
      </c>
      <c r="DA57" s="42">
        <f>COUNTIF(E57:CT57,"БИО")</f>
        <v>0</v>
      </c>
      <c r="DB57" s="42">
        <f>COUNTIF(E57:CT57,"ГЕО")</f>
        <v>0</v>
      </c>
      <c r="DC57" s="42">
        <f>COUNTIF(E57:CT57,"ИНФ")</f>
        <v>1</v>
      </c>
      <c r="DD57" s="42">
        <f>COUNTIF(E57:CT57,"ИСТ")</f>
        <v>0</v>
      </c>
      <c r="DE57" s="42">
        <f>COUNTIF(E57:CT57,"ЛИТ")</f>
        <v>0</v>
      </c>
      <c r="DF57" s="42">
        <f>COUNTIF(E57:CT57,"ОБЩ")</f>
        <v>0</v>
      </c>
      <c r="DG57" s="42">
        <f>COUNTIF(E57:CT57,"ФИЗ")</f>
        <v>0</v>
      </c>
      <c r="DH57" s="42">
        <f>COUNTIF(E57:CT57,"ХИМ")</f>
        <v>0</v>
      </c>
      <c r="DI57" s="42">
        <f>COUNTIF(E57:CT57,"АНГ")</f>
        <v>4</v>
      </c>
      <c r="DJ57" s="42">
        <f>COUNTIF(E57:CT57,"НЕМ")</f>
        <v>0</v>
      </c>
      <c r="DK57" s="42">
        <f>COUNTIF(E57:CT57,"ФРА")</f>
        <v>0</v>
      </c>
      <c r="DL57" s="42">
        <f>COUNTIF(E57:CT57,"ОКР")</f>
        <v>0</v>
      </c>
      <c r="DM57" s="42">
        <f>COUNTIF(E57:CT57,"ИЗО")</f>
        <v>0</v>
      </c>
      <c r="DN57" s="42">
        <f>COUNTIF(E57:CT57,"КУБ")</f>
        <v>0</v>
      </c>
      <c r="DO57" s="42">
        <f>COUNTIF(E57:CT57,"МУЗ")</f>
        <v>0</v>
      </c>
      <c r="DP57" s="42">
        <f>COUNTIF(E57:CT57,"ОБЗ")</f>
        <v>0</v>
      </c>
      <c r="DQ57" s="42">
        <f>COUNTIF(E57:CT57,"ТЕХ")</f>
        <v>0</v>
      </c>
      <c r="DR57" s="42">
        <f>COUNTIF(E57:CT57,"ФЗР")</f>
        <v>0</v>
      </c>
    </row>
    <row r="58" ht="18" customHeight="1">
      <c r="A58" s="55"/>
      <c r="B58" s="56"/>
      <c r="D58" s="54" t="s">
        <v>113</v>
      </c>
      <c r="E58" s="41"/>
      <c r="F58" s="38"/>
      <c r="G58" s="38"/>
      <c r="H58" s="38"/>
      <c r="I58" s="38"/>
      <c r="J58" s="38"/>
      <c r="K58" s="38"/>
      <c r="L58" s="38"/>
      <c r="M58" s="38" t="s">
        <v>11</v>
      </c>
      <c r="N58" s="38"/>
      <c r="O58" s="38"/>
      <c r="P58" s="38"/>
      <c r="Q58" s="38" t="s">
        <v>23</v>
      </c>
      <c r="R58" s="38" t="s">
        <v>11</v>
      </c>
      <c r="S58" s="38"/>
      <c r="T58" s="52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 t="s">
        <v>11</v>
      </c>
      <c r="AF58" s="38"/>
      <c r="AG58" s="38"/>
      <c r="AH58" s="38"/>
      <c r="AI58" s="38"/>
      <c r="AJ58" s="52"/>
      <c r="AK58" s="38"/>
      <c r="AL58" s="38"/>
      <c r="AM58" s="38"/>
      <c r="AN58" s="38"/>
      <c r="AO58" s="38"/>
      <c r="AP58" s="38" t="s">
        <v>11</v>
      </c>
      <c r="AQ58" s="38"/>
      <c r="AR58" s="38"/>
      <c r="AS58" s="38" t="s">
        <v>23</v>
      </c>
      <c r="AT58" s="38"/>
      <c r="AU58" s="38"/>
      <c r="AV58" s="38"/>
      <c r="AW58" s="38"/>
      <c r="AX58" s="38"/>
      <c r="AY58" s="38"/>
      <c r="AZ58" s="38"/>
      <c r="BA58" s="38" t="s">
        <v>12</v>
      </c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 t="s">
        <v>23</v>
      </c>
      <c r="BM58" s="38"/>
      <c r="BN58" s="38"/>
      <c r="BO58" s="38"/>
      <c r="BP58" s="38"/>
      <c r="BQ58" s="38"/>
      <c r="BR58" s="38"/>
      <c r="BS58" s="38" t="s">
        <v>11</v>
      </c>
      <c r="BT58" s="38"/>
      <c r="BU58" s="38"/>
      <c r="BV58" s="38"/>
      <c r="BW58" s="39"/>
      <c r="BX58" s="40" t="s">
        <v>113</v>
      </c>
      <c r="BY58" s="41"/>
      <c r="BZ58" s="38" t="s">
        <v>11</v>
      </c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 t="s">
        <v>23</v>
      </c>
      <c r="CL58" s="38"/>
      <c r="CM58" s="38"/>
      <c r="CN58" s="38" t="s">
        <v>12</v>
      </c>
      <c r="CO58" s="38" t="s">
        <v>11</v>
      </c>
      <c r="CP58" s="38"/>
      <c r="CQ58" s="38"/>
      <c r="CR58" s="38"/>
      <c r="CS58" s="38"/>
      <c r="CT58" s="38"/>
      <c r="CU58" s="38"/>
      <c r="CV58" s="42">
        <f>COUNTIF(E58:CT58,"РУС")</f>
        <v>7</v>
      </c>
      <c r="CW58" s="43">
        <f>COUNTIF(E58:CT58,"МАТ")</f>
        <v>2</v>
      </c>
      <c r="CX58" s="42">
        <f>COUNTIF(E58:CT58,"АЛГ")</f>
        <v>0</v>
      </c>
      <c r="CY58" s="42">
        <f>COUNTIF(E58:CT58,"ГЕМ")</f>
        <v>0</v>
      </c>
      <c r="CZ58" s="42">
        <f>COUNTIF(E58:CT58,"ВИС")</f>
        <v>0</v>
      </c>
      <c r="DA58" s="42">
        <f>COUNTIF(E58:CT58,"БИО")</f>
        <v>0</v>
      </c>
      <c r="DB58" s="42">
        <f>COUNTIF(E58:CT58,"ГЕО")</f>
        <v>0</v>
      </c>
      <c r="DC58" s="42">
        <f>COUNTIF(E58:CT58,"ИНФ")</f>
        <v>0</v>
      </c>
      <c r="DD58" s="42">
        <f>COUNTIF(E58:CT58,"ИСТ")</f>
        <v>0</v>
      </c>
      <c r="DE58" s="42">
        <f>COUNTIF(E58:CT58,"ЛИТ")</f>
        <v>0</v>
      </c>
      <c r="DF58" s="42">
        <f>COUNTIF(E58:CT58,"ОБЩ")</f>
        <v>0</v>
      </c>
      <c r="DG58" s="42">
        <f>COUNTIF(E58:CT58,"ФИЗ")</f>
        <v>0</v>
      </c>
      <c r="DH58" s="42">
        <f>COUNTIF(E58:CT58,"ХИМ")</f>
        <v>0</v>
      </c>
      <c r="DI58" s="42">
        <f>COUNTIF(E58:CT58,"АНГ")</f>
        <v>4</v>
      </c>
      <c r="DJ58" s="42">
        <f>COUNTIF(E58:CT58,"НЕМ")</f>
        <v>0</v>
      </c>
      <c r="DK58" s="42">
        <f>COUNTIF(E58:CT58,"ФРА")</f>
        <v>0</v>
      </c>
      <c r="DL58" s="42">
        <f>COUNTIF(E58:CT58,"ОКР")</f>
        <v>0</v>
      </c>
      <c r="DM58" s="42">
        <f>COUNTIF(E58:CT58,"ИЗО")</f>
        <v>0</v>
      </c>
      <c r="DN58" s="42">
        <f>COUNTIF(E58:CT58,"КУБ")</f>
        <v>0</v>
      </c>
      <c r="DO58" s="42">
        <f>COUNTIF(E58:CT58,"МУЗ")</f>
        <v>0</v>
      </c>
      <c r="DP58" s="42">
        <f>COUNTIF(E58:CT58,"ОБЗ")</f>
        <v>0</v>
      </c>
      <c r="DQ58" s="42">
        <f>COUNTIF(E58:CT58,"ТЕХ")</f>
        <v>0</v>
      </c>
      <c r="DR58" s="42">
        <f>COUNTIF(E58:CT58,"ФЗР")</f>
        <v>0</v>
      </c>
    </row>
    <row r="59" ht="18" customHeight="1">
      <c r="A59" s="55"/>
      <c r="B59" s="56"/>
      <c r="D59" s="54" t="s">
        <v>114</v>
      </c>
      <c r="E59" s="41"/>
      <c r="F59" s="38"/>
      <c r="G59" s="38"/>
      <c r="H59" s="38"/>
      <c r="I59" s="38"/>
      <c r="J59" s="38"/>
      <c r="K59" s="38"/>
      <c r="L59" s="38"/>
      <c r="M59" s="38" t="s">
        <v>11</v>
      </c>
      <c r="N59" s="38"/>
      <c r="O59" s="38"/>
      <c r="P59" s="38"/>
      <c r="Q59" s="38"/>
      <c r="R59" s="38"/>
      <c r="S59" s="38"/>
      <c r="T59" s="52"/>
      <c r="U59" s="38"/>
      <c r="V59" s="38"/>
      <c r="W59" s="38" t="s">
        <v>23</v>
      </c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52"/>
      <c r="AK59" s="38"/>
      <c r="AL59" s="38"/>
      <c r="AM59" s="38"/>
      <c r="AN59" s="38"/>
      <c r="AO59" s="38"/>
      <c r="AP59" s="38"/>
      <c r="AQ59" s="38"/>
      <c r="AR59" s="38"/>
      <c r="AS59" s="38" t="s">
        <v>23</v>
      </c>
      <c r="AT59" s="38"/>
      <c r="AU59" s="38"/>
      <c r="AV59" s="38"/>
      <c r="AW59" s="38"/>
      <c r="AX59" s="38"/>
      <c r="AY59" s="38" t="s">
        <v>12</v>
      </c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 t="s">
        <v>23</v>
      </c>
      <c r="BN59" s="38"/>
      <c r="BO59" s="38"/>
      <c r="BP59" s="38"/>
      <c r="BQ59" s="38"/>
      <c r="BR59" s="38"/>
      <c r="BS59" s="38"/>
      <c r="BT59" s="38" t="s">
        <v>11</v>
      </c>
      <c r="BU59" s="38"/>
      <c r="BV59" s="38"/>
      <c r="BW59" s="39"/>
      <c r="BX59" s="40" t="s">
        <v>114</v>
      </c>
      <c r="BY59" s="41"/>
      <c r="BZ59" s="38"/>
      <c r="CA59" s="38"/>
      <c r="CB59" s="38"/>
      <c r="CC59" s="38"/>
      <c r="CD59" s="38"/>
      <c r="CE59" s="38"/>
      <c r="CF59" s="38"/>
      <c r="CG59" s="38"/>
      <c r="CH59" s="38"/>
      <c r="CI59" s="38" t="s">
        <v>12</v>
      </c>
      <c r="CJ59" s="38"/>
      <c r="CK59" s="38"/>
      <c r="CL59" s="38"/>
      <c r="CM59" s="38"/>
      <c r="CN59" s="38"/>
      <c r="CO59" s="38" t="s">
        <v>23</v>
      </c>
      <c r="CP59" s="38"/>
      <c r="CQ59" s="38" t="s">
        <v>17</v>
      </c>
      <c r="CR59" s="38"/>
      <c r="CS59" s="38" t="s">
        <v>11</v>
      </c>
      <c r="CT59" s="38"/>
      <c r="CU59" s="38"/>
      <c r="CV59" s="42">
        <f>COUNTIF(E59:CT59,"РУС")</f>
        <v>3</v>
      </c>
      <c r="CW59" s="43">
        <f>COUNTIF(E59:CT59,"МАТ")</f>
        <v>2</v>
      </c>
      <c r="CX59" s="42">
        <f>COUNTIF(E59:CT59,"АЛГ")</f>
        <v>0</v>
      </c>
      <c r="CY59" s="42">
        <f>COUNTIF(E59:CT59,"ГЕМ")</f>
        <v>0</v>
      </c>
      <c r="CZ59" s="42">
        <f>COUNTIF(E59:CT59,"ВИС")</f>
        <v>0</v>
      </c>
      <c r="DA59" s="42">
        <f>COUNTIF(E59:CT59,"БИО")</f>
        <v>0</v>
      </c>
      <c r="DB59" s="42">
        <f>COUNTIF(E59:CT59,"ГЕО")</f>
        <v>0</v>
      </c>
      <c r="DC59" s="42">
        <f>COUNTIF(E59:CT59,"ИНФ")</f>
        <v>1</v>
      </c>
      <c r="DD59" s="42">
        <f>COUNTIF(E59:CT59,"ИСТ")</f>
        <v>0</v>
      </c>
      <c r="DE59" s="42">
        <f>COUNTIF(E59:CT59,"ЛИТ")</f>
        <v>0</v>
      </c>
      <c r="DF59" s="42">
        <f>COUNTIF(E59:CT59,"ОБЩ")</f>
        <v>0</v>
      </c>
      <c r="DG59" s="42">
        <f>COUNTIF(E59:CT59,"ФИЗ")</f>
        <v>0</v>
      </c>
      <c r="DH59" s="42">
        <f>COUNTIF(E59:CT59,"ХИМ")</f>
        <v>0</v>
      </c>
      <c r="DI59" s="42">
        <f>COUNTIF(E59:CT59,"АНГ")</f>
        <v>4</v>
      </c>
      <c r="DJ59" s="42">
        <f>COUNTIF(E59:CT59,"НЕМ")</f>
        <v>0</v>
      </c>
      <c r="DK59" s="42">
        <f>COUNTIF(E59:CT59,"ФРА")</f>
        <v>0</v>
      </c>
      <c r="DL59" s="42">
        <f>COUNTIF(E59:CT59,"ОКР")</f>
        <v>0</v>
      </c>
      <c r="DM59" s="42">
        <f>COUNTIF(E59:CT59,"ИЗО")</f>
        <v>0</v>
      </c>
      <c r="DN59" s="42">
        <f>COUNTIF(E59:CT59,"КУБ")</f>
        <v>0</v>
      </c>
      <c r="DO59" s="42">
        <f>COUNTIF(E59:CT59,"МУЗ")</f>
        <v>0</v>
      </c>
      <c r="DP59" s="42">
        <f>COUNTIF(E59:CT59,"ОБЗ")</f>
        <v>0</v>
      </c>
      <c r="DQ59" s="42">
        <f>COUNTIF(E59:CT59,"ТЕХ")</f>
        <v>0</v>
      </c>
      <c r="DR59" s="42">
        <f>COUNTIF(E59:CT59,"ФЗР")</f>
        <v>0</v>
      </c>
    </row>
    <row r="60" ht="18" customHeight="1">
      <c r="A60" s="55"/>
      <c r="B60" s="56"/>
      <c r="D60" s="54" t="s">
        <v>115</v>
      </c>
      <c r="E60" s="41"/>
      <c r="F60" s="38"/>
      <c r="G60" s="38"/>
      <c r="H60" s="38"/>
      <c r="I60" s="38"/>
      <c r="J60" s="38"/>
      <c r="K60" s="38"/>
      <c r="L60" s="38"/>
      <c r="M60" s="38" t="s">
        <v>11</v>
      </c>
      <c r="N60" s="38"/>
      <c r="O60" s="38"/>
      <c r="P60" s="38"/>
      <c r="Q60" s="38"/>
      <c r="R60" s="38"/>
      <c r="S60" s="38"/>
      <c r="T60" s="52"/>
      <c r="U60" s="38"/>
      <c r="V60" s="38"/>
      <c r="W60" s="38" t="s">
        <v>116</v>
      </c>
      <c r="X60" s="38" t="s">
        <v>23</v>
      </c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52"/>
      <c r="AK60" s="38"/>
      <c r="AL60" s="38"/>
      <c r="AM60" s="38"/>
      <c r="AN60" s="38"/>
      <c r="AO60" s="38"/>
      <c r="AP60" s="38"/>
      <c r="AQ60" s="38"/>
      <c r="AR60" s="38" t="s">
        <v>23</v>
      </c>
      <c r="AS60" s="38"/>
      <c r="AT60" s="38"/>
      <c r="AU60" s="38"/>
      <c r="AV60" s="38"/>
      <c r="AW60" s="38"/>
      <c r="AX60" s="38"/>
      <c r="AY60" s="38" t="s">
        <v>12</v>
      </c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 t="s">
        <v>23</v>
      </c>
      <c r="BN60" s="38"/>
      <c r="BO60" s="38"/>
      <c r="BP60" s="38"/>
      <c r="BQ60" s="38"/>
      <c r="BR60" s="38"/>
      <c r="BS60" s="38"/>
      <c r="BT60" s="38" t="s">
        <v>11</v>
      </c>
      <c r="BU60" s="38"/>
      <c r="BV60" s="38"/>
      <c r="BW60" s="39"/>
      <c r="BX60" s="40" t="s">
        <v>115</v>
      </c>
      <c r="BY60" s="41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 t="s">
        <v>116</v>
      </c>
      <c r="CL60" s="38"/>
      <c r="CM60" s="38"/>
      <c r="CN60" s="38" t="s">
        <v>23</v>
      </c>
      <c r="CO60" s="38"/>
      <c r="CP60" s="38"/>
      <c r="CQ60" s="38" t="s">
        <v>17</v>
      </c>
      <c r="CR60" s="38"/>
      <c r="CS60" s="38" t="s">
        <v>11</v>
      </c>
      <c r="CT60" s="38"/>
      <c r="CU60" s="38"/>
      <c r="CV60" s="42">
        <f>COUNTIF(E60:CT60,"РУС")</f>
        <v>3</v>
      </c>
      <c r="CW60" s="43">
        <f>COUNTIF(E60:CT60,"МАТ")</f>
        <v>1</v>
      </c>
      <c r="CX60" s="42">
        <f>COUNTIF(E60:CT60,"АЛГ")</f>
        <v>0</v>
      </c>
      <c r="CY60" s="42">
        <f>COUNTIF(E60:CT60,"ГЕМ")</f>
        <v>0</v>
      </c>
      <c r="CZ60" s="42">
        <f>COUNTIF(E60:CT60,"ВИС")</f>
        <v>0</v>
      </c>
      <c r="DA60" s="42">
        <f>COUNTIF(E60:CT60,"БИО")</f>
        <v>0</v>
      </c>
      <c r="DB60" s="42">
        <f>COUNTIF(E60:CT60,"ГЕО")</f>
        <v>0</v>
      </c>
      <c r="DC60" s="42">
        <f>COUNTIF(E60:CT60,"ИНФ")</f>
        <v>1</v>
      </c>
      <c r="DD60" s="42">
        <f>COUNTIF(E60:CT60,"ИСТ")</f>
        <v>0</v>
      </c>
      <c r="DE60" s="42">
        <f>COUNTIF(E60:CT60,"ЛИТ")</f>
        <v>0</v>
      </c>
      <c r="DF60" s="42">
        <f>COUNTIF(E60:CT60,"ОБЩ")</f>
        <v>0</v>
      </c>
      <c r="DG60" s="42">
        <f>COUNTIF(E60:CT60,"ФИЗ")</f>
        <v>0</v>
      </c>
      <c r="DH60" s="42">
        <f>COUNTIF(E60:CT60,"ХИМ")</f>
        <v>0</v>
      </c>
      <c r="DI60" s="42">
        <f>COUNTIF(E60:CT60,"АНГ")</f>
        <v>4</v>
      </c>
      <c r="DJ60" s="42">
        <f>COUNTIF(E60:CT60,"НЕМ")</f>
        <v>0</v>
      </c>
      <c r="DK60" s="42">
        <f>COUNTIF(E60:CT60,"ФРА")</f>
        <v>0</v>
      </c>
      <c r="DL60" s="42">
        <f>COUNTIF(E60:CT60,"ОКР")</f>
        <v>0</v>
      </c>
      <c r="DM60" s="42">
        <f>COUNTIF(E60:CT60,"ИЗО")</f>
        <v>0</v>
      </c>
      <c r="DN60" s="42">
        <f>COUNTIF(E60:CT60,"КУБ")</f>
        <v>0</v>
      </c>
      <c r="DO60" s="42">
        <f>COUNTIF(E60:CT60,"МУЗ")</f>
        <v>0</v>
      </c>
      <c r="DP60" s="42">
        <f>COUNTIF(E60:CT60,"ОБЗ")</f>
        <v>0</v>
      </c>
      <c r="DQ60" s="42">
        <f>COUNTIF(E60:CT60,"ТЕХ")</f>
        <v>0</v>
      </c>
      <c r="DR60" s="42">
        <f>COUNTIF(E60:CT60,"ФЗР")</f>
        <v>0</v>
      </c>
    </row>
    <row r="61" ht="18" customHeight="1">
      <c r="A61" s="55"/>
      <c r="B61" s="56"/>
      <c r="D61" s="54" t="s">
        <v>117</v>
      </c>
      <c r="E61" s="41"/>
      <c r="F61" s="38"/>
      <c r="G61" s="38"/>
      <c r="H61" s="38"/>
      <c r="I61" s="38"/>
      <c r="J61" s="38"/>
      <c r="K61" s="38"/>
      <c r="L61" s="38"/>
      <c r="M61" s="38" t="s">
        <v>11</v>
      </c>
      <c r="N61" s="38"/>
      <c r="O61" s="38"/>
      <c r="P61" s="38"/>
      <c r="Q61" s="38"/>
      <c r="R61" s="38"/>
      <c r="S61" s="38"/>
      <c r="T61" s="52"/>
      <c r="U61" s="38"/>
      <c r="V61" s="38"/>
      <c r="W61" s="38" t="s">
        <v>23</v>
      </c>
      <c r="X61" s="38" t="s">
        <v>118</v>
      </c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52"/>
      <c r="AK61" s="38"/>
      <c r="AL61" s="38"/>
      <c r="AM61" s="38"/>
      <c r="AN61" s="38"/>
      <c r="AO61" s="38"/>
      <c r="AP61" s="38"/>
      <c r="AQ61" s="38"/>
      <c r="AR61" s="38"/>
      <c r="AS61" s="38" t="s">
        <v>23</v>
      </c>
      <c r="AT61" s="38"/>
      <c r="AU61" s="38"/>
      <c r="AV61" s="38"/>
      <c r="AW61" s="38" t="s">
        <v>12</v>
      </c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 t="s">
        <v>23</v>
      </c>
      <c r="BN61" s="38"/>
      <c r="BO61" s="38"/>
      <c r="BP61" s="38"/>
      <c r="BQ61" s="38"/>
      <c r="BR61" s="38"/>
      <c r="BS61" s="38"/>
      <c r="BT61" s="38" t="s">
        <v>11</v>
      </c>
      <c r="BU61" s="38"/>
      <c r="BV61" s="38"/>
      <c r="BW61" s="39"/>
      <c r="BX61" s="40" t="s">
        <v>117</v>
      </c>
      <c r="BY61" s="41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 t="s">
        <v>118</v>
      </c>
      <c r="CM61" s="38"/>
      <c r="CN61" s="38"/>
      <c r="CO61" s="38" t="s">
        <v>23</v>
      </c>
      <c r="CP61" s="38"/>
      <c r="CQ61" s="38" t="s">
        <v>17</v>
      </c>
      <c r="CR61" s="38"/>
      <c r="CS61" s="38" t="s">
        <v>11</v>
      </c>
      <c r="CT61" s="38" t="s">
        <v>12</v>
      </c>
      <c r="CU61" s="38"/>
      <c r="CV61" s="42">
        <f>COUNTIF(E61:CT61,"РУС")</f>
        <v>3</v>
      </c>
      <c r="CW61" s="43">
        <f>COUNTIF(E61:CT61,"МАТ")</f>
        <v>2</v>
      </c>
      <c r="CX61" s="42">
        <f>COUNTIF(E61:CT61,"АЛГ")</f>
        <v>0</v>
      </c>
      <c r="CY61" s="42">
        <f>COUNTIF(E61:CT61,"ГЕМ")</f>
        <v>0</v>
      </c>
      <c r="CZ61" s="42">
        <f>COUNTIF(E61:CT61,"ВИС")</f>
        <v>0</v>
      </c>
      <c r="DA61" s="42">
        <f>COUNTIF(E61:CT61,"БИО")</f>
        <v>0</v>
      </c>
      <c r="DB61" s="42">
        <f>COUNTIF(E61:CT61,"ГЕО")</f>
        <v>0</v>
      </c>
      <c r="DC61" s="42">
        <f>COUNTIF(E61:CT61,"ИНФ")</f>
        <v>1</v>
      </c>
      <c r="DD61" s="42">
        <f>COUNTIF(E61:CT61,"ИСТ")</f>
        <v>0</v>
      </c>
      <c r="DE61" s="42">
        <f>COUNTIF(E61:CT61,"ЛИТ")</f>
        <v>0</v>
      </c>
      <c r="DF61" s="42">
        <f>COUNTIF(E61:CT61,"ОБЩ")</f>
        <v>0</v>
      </c>
      <c r="DG61" s="42">
        <f>COUNTIF(E61:CT61,"ФИЗ")</f>
        <v>0</v>
      </c>
      <c r="DH61" s="42">
        <f>COUNTIF(E61:CT61,"ХИМ")</f>
        <v>0</v>
      </c>
      <c r="DI61" s="42">
        <f>COUNTIF(E61:CT61,"АНГ")</f>
        <v>4</v>
      </c>
      <c r="DJ61" s="42">
        <f>COUNTIF(E61:CT61,"НЕМ")</f>
        <v>0</v>
      </c>
      <c r="DK61" s="42">
        <f>COUNTIF(E61:CT61,"ФРА")</f>
        <v>0</v>
      </c>
      <c r="DL61" s="42">
        <f>COUNTIF(E61:CT61,"ОКР")</f>
        <v>0</v>
      </c>
      <c r="DM61" s="42">
        <f>COUNTIF(E61:CT61,"ИЗО")</f>
        <v>0</v>
      </c>
      <c r="DN61" s="42">
        <f>COUNTIF(E61:CT61,"КУБ")</f>
        <v>0</v>
      </c>
      <c r="DO61" s="42">
        <f>COUNTIF(E61:CT61,"МУЗ")</f>
        <v>0</v>
      </c>
      <c r="DP61" s="42">
        <f>COUNTIF(E61:CT61,"ОБЗ")</f>
        <v>0</v>
      </c>
      <c r="DQ61" s="42">
        <f>COUNTIF(E61:CT61,"ТЕХ")</f>
        <v>0</v>
      </c>
      <c r="DR61" s="42">
        <f>COUNTIF(E61:CT61,"ФЗР")</f>
        <v>0</v>
      </c>
    </row>
    <row r="62" ht="18" customHeight="1">
      <c r="A62" s="55"/>
      <c r="B62" s="56"/>
      <c r="D62" s="54" t="s">
        <v>119</v>
      </c>
      <c r="E62" s="41"/>
      <c r="F62" s="38"/>
      <c r="G62" s="38"/>
      <c r="H62" s="38"/>
      <c r="I62" s="38"/>
      <c r="J62" s="38"/>
      <c r="K62" s="38"/>
      <c r="L62" s="38"/>
      <c r="M62" s="38" t="s">
        <v>11</v>
      </c>
      <c r="N62" s="38"/>
      <c r="O62" s="38"/>
      <c r="P62" s="38"/>
      <c r="Q62" s="38"/>
      <c r="R62" s="38"/>
      <c r="S62" s="38"/>
      <c r="T62" s="52"/>
      <c r="U62" s="38"/>
      <c r="V62" s="38"/>
      <c r="W62" s="38" t="s">
        <v>23</v>
      </c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52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 t="s">
        <v>23</v>
      </c>
      <c r="AV62" s="38"/>
      <c r="AW62" s="38" t="s">
        <v>12</v>
      </c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 t="s">
        <v>23</v>
      </c>
      <c r="BO62" s="38"/>
      <c r="BP62" s="38"/>
      <c r="BQ62" s="38"/>
      <c r="BR62" s="38"/>
      <c r="BS62" s="38"/>
      <c r="BT62" s="38" t="s">
        <v>11</v>
      </c>
      <c r="BU62" s="38"/>
      <c r="BV62" s="38"/>
      <c r="BW62" s="39"/>
      <c r="BX62" s="40" t="s">
        <v>119</v>
      </c>
      <c r="BY62" s="41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 t="s">
        <v>23</v>
      </c>
      <c r="CN62" s="38"/>
      <c r="CO62" s="38"/>
      <c r="CP62" s="38"/>
      <c r="CQ62" s="38"/>
      <c r="CR62" s="38" t="s">
        <v>17</v>
      </c>
      <c r="CS62" s="38" t="s">
        <v>11</v>
      </c>
      <c r="CT62" s="38" t="s">
        <v>12</v>
      </c>
      <c r="CU62" s="38"/>
      <c r="CV62" s="42">
        <f>COUNTIF(E62:CT62,"РУС")</f>
        <v>3</v>
      </c>
      <c r="CW62" s="43">
        <f>COUNTIF(E62:CT62,"МАТ")</f>
        <v>2</v>
      </c>
      <c r="CX62" s="42">
        <f>COUNTIF(E62:CT62,"АЛГ")</f>
        <v>0</v>
      </c>
      <c r="CY62" s="42">
        <f>COUNTIF(E62:CT62,"ГЕМ")</f>
        <v>0</v>
      </c>
      <c r="CZ62" s="42">
        <f>COUNTIF(E62:CT62,"ВИС")</f>
        <v>0</v>
      </c>
      <c r="DA62" s="42">
        <f>COUNTIF(E62:CT62,"БИО")</f>
        <v>0</v>
      </c>
      <c r="DB62" s="42">
        <f>COUNTIF(E62:CT62,"ГЕО")</f>
        <v>0</v>
      </c>
      <c r="DC62" s="42">
        <f>COUNTIF(E62:CT62,"ИНФ")</f>
        <v>1</v>
      </c>
      <c r="DD62" s="42">
        <f>COUNTIF(E62:CT62,"ИСТ")</f>
        <v>0</v>
      </c>
      <c r="DE62" s="42">
        <f>COUNTIF(E62:CT62,"ЛИТ")</f>
        <v>0</v>
      </c>
      <c r="DF62" s="42">
        <f>COUNTIF(E62:CT62,"ОБЩ")</f>
        <v>0</v>
      </c>
      <c r="DG62" s="42">
        <f>COUNTIF(E62:CT62,"ФИЗ")</f>
        <v>0</v>
      </c>
      <c r="DH62" s="42">
        <f>COUNTIF(E62:CT62,"ХИМ")</f>
        <v>0</v>
      </c>
      <c r="DI62" s="42">
        <f>COUNTIF(E62:CT62,"АНГ")</f>
        <v>4</v>
      </c>
      <c r="DJ62" s="42">
        <f>COUNTIF(E62:CT62,"НЕМ")</f>
        <v>0</v>
      </c>
      <c r="DK62" s="42">
        <f>COUNTIF(E62:CT62,"ФРА")</f>
        <v>0</v>
      </c>
      <c r="DL62" s="42">
        <f>COUNTIF(E62:CT62,"ОКР")</f>
        <v>0</v>
      </c>
      <c r="DM62" s="42">
        <f>COUNTIF(E62:CT62,"ИЗО")</f>
        <v>0</v>
      </c>
      <c r="DN62" s="42">
        <f>COUNTIF(E62:CT62,"КУБ")</f>
        <v>0</v>
      </c>
      <c r="DO62" s="42">
        <f>COUNTIF(E62:CT62,"МУЗ")</f>
        <v>0</v>
      </c>
      <c r="DP62" s="42">
        <f>COUNTIF(E62:CT62,"ОБЗ")</f>
        <v>0</v>
      </c>
      <c r="DQ62" s="42">
        <f>COUNTIF(E62:CT62,"ТЕХ")</f>
        <v>0</v>
      </c>
      <c r="DR62" s="42">
        <f>COUNTIF(E62:CT62,"ФЗР")</f>
        <v>0</v>
      </c>
    </row>
    <row r="63" ht="18" customHeight="1">
      <c r="D63" s="54" t="s">
        <v>120</v>
      </c>
      <c r="E63" s="41"/>
      <c r="F63" s="38"/>
      <c r="G63" s="38"/>
      <c r="H63" s="38"/>
      <c r="I63" s="38"/>
      <c r="J63" s="38"/>
      <c r="K63" s="38"/>
      <c r="L63" s="38"/>
      <c r="M63" s="38"/>
      <c r="N63" s="38" t="s">
        <v>11</v>
      </c>
      <c r="O63" s="38"/>
      <c r="P63" s="38"/>
      <c r="Q63" s="38"/>
      <c r="R63" s="38"/>
      <c r="S63" s="38"/>
      <c r="T63" s="38" t="s">
        <v>23</v>
      </c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52"/>
      <c r="AK63" s="38" t="s">
        <v>11</v>
      </c>
      <c r="AL63" s="38" t="s">
        <v>23</v>
      </c>
      <c r="AM63" s="38" t="s">
        <v>12</v>
      </c>
      <c r="AN63" s="38"/>
      <c r="AO63" s="38"/>
      <c r="AP63" s="38"/>
      <c r="AQ63" s="38"/>
      <c r="AR63" s="38"/>
      <c r="AS63" s="38"/>
      <c r="AT63" s="38"/>
      <c r="AU63" s="38"/>
      <c r="AV63" s="38" t="s">
        <v>11</v>
      </c>
      <c r="AW63" s="38"/>
      <c r="AX63" s="38"/>
      <c r="AY63" s="38"/>
      <c r="AZ63" s="38"/>
      <c r="BA63" s="38"/>
      <c r="BB63" s="38" t="s">
        <v>12</v>
      </c>
      <c r="BC63" s="38"/>
      <c r="BD63" s="38"/>
      <c r="BE63" s="38"/>
      <c r="BF63" s="38"/>
      <c r="BG63" s="38"/>
      <c r="BH63" s="38"/>
      <c r="BI63" s="38"/>
      <c r="BJ63" s="38"/>
      <c r="BK63" s="38"/>
      <c r="BL63" s="38" t="s">
        <v>22</v>
      </c>
      <c r="BM63" s="38"/>
      <c r="BN63" s="38"/>
      <c r="BO63" s="38"/>
      <c r="BP63" s="38"/>
      <c r="BQ63" s="38"/>
      <c r="BR63" s="38"/>
      <c r="BS63" s="38"/>
      <c r="BT63" s="38" t="s">
        <v>23</v>
      </c>
      <c r="BU63" s="38"/>
      <c r="BV63" s="38"/>
      <c r="BW63" s="39"/>
      <c r="BX63" s="40" t="s">
        <v>120</v>
      </c>
      <c r="BY63" s="41"/>
      <c r="BZ63" s="38"/>
      <c r="CA63" s="38"/>
      <c r="CB63" s="38"/>
      <c r="CC63" s="38"/>
      <c r="CD63" s="38"/>
      <c r="CE63" s="38" t="s">
        <v>17</v>
      </c>
      <c r="CF63" s="38"/>
      <c r="CG63" s="38"/>
      <c r="CH63" s="38" t="s">
        <v>12</v>
      </c>
      <c r="CI63" s="38"/>
      <c r="CJ63" s="38"/>
      <c r="CK63" s="38" t="s">
        <v>23</v>
      </c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42">
        <f>COUNTIF(E63:CT63,"РУС")</f>
        <v>3</v>
      </c>
      <c r="CW63" s="43">
        <f>COUNTIF(E63:CT63,"МАТ")</f>
        <v>3</v>
      </c>
      <c r="CX63" s="42">
        <f>COUNTIF(E63:CT63,"АЛГ")</f>
        <v>0</v>
      </c>
      <c r="CY63" s="42">
        <f>COUNTIF(E63:CT63,"ГЕМ")</f>
        <v>0</v>
      </c>
      <c r="CZ63" s="42">
        <f>COUNTIF(E63:CT63,"ВИС")</f>
        <v>0</v>
      </c>
      <c r="DA63" s="42">
        <f>COUNTIF(E63:CT63,"БИО")</f>
        <v>0</v>
      </c>
      <c r="DB63" s="42">
        <f>COUNTIF(E63:CT63,"ГЕО")</f>
        <v>0</v>
      </c>
      <c r="DC63" s="42">
        <f>COUNTIF(E63:CT63,"ИНФ")</f>
        <v>1</v>
      </c>
      <c r="DD63" s="42">
        <f>COUNTIF(E63:CT63,"ИСТ")</f>
        <v>0</v>
      </c>
      <c r="DE63" s="42">
        <f>COUNTIF(E63:CT63,"ЛИТ")</f>
        <v>0</v>
      </c>
      <c r="DF63" s="42">
        <f>COUNTIF(E63:CT63,"ОБЩ")</f>
        <v>0</v>
      </c>
      <c r="DG63" s="42">
        <f>COUNTIF(E63:CT63,"ФИЗ")</f>
        <v>0</v>
      </c>
      <c r="DH63" s="42">
        <f>COUNTIF(E63:CT63,"ХИМ")</f>
        <v>1</v>
      </c>
      <c r="DI63" s="42">
        <f>COUNTIF(E63:CT63,"АНГ")</f>
        <v>4</v>
      </c>
      <c r="DJ63" s="42">
        <f>COUNTIF(E63:CT63,"НЕМ")</f>
        <v>0</v>
      </c>
      <c r="DK63" s="42">
        <f>COUNTIF(E63:CT63,"ФРА")</f>
        <v>0</v>
      </c>
      <c r="DL63" s="42">
        <f>COUNTIF(E63:CT63,"ОКР")</f>
        <v>0</v>
      </c>
      <c r="DM63" s="42">
        <f>COUNTIF(E63:CT63,"ИЗО")</f>
        <v>0</v>
      </c>
      <c r="DN63" s="42">
        <f>COUNTIF(E63:CT63,"КУБ")</f>
        <v>0</v>
      </c>
      <c r="DO63" s="42">
        <f>COUNTIF(E63:CT63,"МУЗ")</f>
        <v>0</v>
      </c>
      <c r="DP63" s="42">
        <f>COUNTIF(E63:CT63,"ОБЗ")</f>
        <v>0</v>
      </c>
      <c r="DQ63" s="42">
        <f>COUNTIF(E63:CT63,"ТЕХ")</f>
        <v>0</v>
      </c>
      <c r="DR63" s="42">
        <f>COUNTIF(E63:CT63,"ФЗР")</f>
        <v>0</v>
      </c>
    </row>
    <row r="64" ht="18" customHeight="1">
      <c r="D64" s="54" t="s">
        <v>121</v>
      </c>
      <c r="E64" s="41"/>
      <c r="F64" s="38"/>
      <c r="G64" s="38"/>
      <c r="H64" s="38"/>
      <c r="I64" s="38"/>
      <c r="J64" s="38"/>
      <c r="K64" s="38"/>
      <c r="L64" s="38"/>
      <c r="M64" s="38"/>
      <c r="N64" s="38" t="s">
        <v>11</v>
      </c>
      <c r="O64" s="38"/>
      <c r="P64" s="38"/>
      <c r="Q64" s="38"/>
      <c r="R64" s="38"/>
      <c r="S64" s="38"/>
      <c r="T64" s="52"/>
      <c r="U64" s="38" t="s">
        <v>23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 t="s">
        <v>23</v>
      </c>
      <c r="AJ64" s="38" t="s">
        <v>12</v>
      </c>
      <c r="AK64" s="38" t="s">
        <v>11</v>
      </c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 t="s">
        <v>11</v>
      </c>
      <c r="AW64" s="38"/>
      <c r="AX64" s="38"/>
      <c r="AY64" s="38"/>
      <c r="AZ64" s="38"/>
      <c r="BA64" s="38"/>
      <c r="BB64" s="38" t="s">
        <v>12</v>
      </c>
      <c r="BC64" s="38"/>
      <c r="BD64" s="38"/>
      <c r="BE64" s="38"/>
      <c r="BF64" s="38"/>
      <c r="BG64" s="38"/>
      <c r="BH64" s="38"/>
      <c r="BI64" s="38"/>
      <c r="BJ64" s="38"/>
      <c r="BK64" s="38"/>
      <c r="BL64" s="38" t="s">
        <v>22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 t="s">
        <v>23</v>
      </c>
      <c r="BW64" s="39"/>
      <c r="BX64" s="40" t="s">
        <v>121</v>
      </c>
      <c r="BY64" s="41"/>
      <c r="BZ64" s="38"/>
      <c r="CA64" s="38"/>
      <c r="CB64" s="38"/>
      <c r="CC64" s="38"/>
      <c r="CD64" s="38"/>
      <c r="CE64" s="38" t="s">
        <v>17</v>
      </c>
      <c r="CF64" s="38"/>
      <c r="CG64" s="38"/>
      <c r="CH64" s="38" t="s">
        <v>12</v>
      </c>
      <c r="CI64" s="38"/>
      <c r="CJ64" s="38"/>
      <c r="CK64" s="38" t="s">
        <v>23</v>
      </c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42">
        <f>COUNTIF(E64:CT64,"РУС")</f>
        <v>3</v>
      </c>
      <c r="CW64" s="43">
        <f>COUNTIF(E64:CT64,"МАТ")</f>
        <v>3</v>
      </c>
      <c r="CX64" s="42">
        <f>COUNTIF(E64:CT64,"АЛГ")</f>
        <v>0</v>
      </c>
      <c r="CY64" s="42">
        <f>COUNTIF(E64:CT64,"ГЕМ")</f>
        <v>0</v>
      </c>
      <c r="CZ64" s="42">
        <f>COUNTIF(E64:CT64,"ВИС")</f>
        <v>0</v>
      </c>
      <c r="DA64" s="42">
        <f>COUNTIF(E64:CT64,"БИО")</f>
        <v>0</v>
      </c>
      <c r="DB64" s="42">
        <f>COUNTIF(E64:CT64,"ГЕО")</f>
        <v>0</v>
      </c>
      <c r="DC64" s="42">
        <f>COUNTIF(E64:CT64,"ИНФ")</f>
        <v>1</v>
      </c>
      <c r="DD64" s="42">
        <f>COUNTIF(E64:CT64,"ИСТ")</f>
        <v>0</v>
      </c>
      <c r="DE64" s="42">
        <f>COUNTIF(E64:CT64,"ЛИТ")</f>
        <v>0</v>
      </c>
      <c r="DF64" s="42">
        <f>COUNTIF(E64:CT64,"ОБЩ")</f>
        <v>0</v>
      </c>
      <c r="DG64" s="42">
        <f>COUNTIF(E64:CT64,"ФИЗ")</f>
        <v>0</v>
      </c>
      <c r="DH64" s="42">
        <f>COUNTIF(E64:CT64,"ХИМ")</f>
        <v>1</v>
      </c>
      <c r="DI64" s="42">
        <f>COUNTIF(E64:CT64,"АНГ")</f>
        <v>4</v>
      </c>
      <c r="DJ64" s="42">
        <f>COUNTIF(E64:CT64,"НЕМ")</f>
        <v>0</v>
      </c>
      <c r="DK64" s="42">
        <f>COUNTIF(E64:CT64,"ФРА")</f>
        <v>0</v>
      </c>
      <c r="DL64" s="42">
        <f>COUNTIF(E64:CT64,"ОКР")</f>
        <v>0</v>
      </c>
      <c r="DM64" s="42">
        <f>COUNTIF(E64:CT64,"ИЗО")</f>
        <v>0</v>
      </c>
      <c r="DN64" s="42">
        <f>COUNTIF(E64:CT64,"КУБ")</f>
        <v>0</v>
      </c>
      <c r="DO64" s="42">
        <f>COUNTIF(E64:CT64,"МУЗ")</f>
        <v>0</v>
      </c>
      <c r="DP64" s="42">
        <f>COUNTIF(E64:CT64,"ОБЗ")</f>
        <v>0</v>
      </c>
      <c r="DQ64" s="42">
        <f>COUNTIF(E64:CT64,"ТЕХ")</f>
        <v>0</v>
      </c>
      <c r="DR64" s="42">
        <f>COUNTIF(E64:CT64,"ФЗР")</f>
        <v>0</v>
      </c>
    </row>
    <row r="65" ht="18" customHeight="1">
      <c r="D65" s="54" t="s">
        <v>122</v>
      </c>
      <c r="E65" s="41"/>
      <c r="F65" s="38"/>
      <c r="G65" s="38"/>
      <c r="H65" s="38"/>
      <c r="I65" s="38"/>
      <c r="J65" s="38"/>
      <c r="K65" s="38"/>
      <c r="L65" s="38"/>
      <c r="M65" s="38"/>
      <c r="N65" s="38" t="s">
        <v>11</v>
      </c>
      <c r="O65" s="38"/>
      <c r="P65" s="38"/>
      <c r="Q65" s="38"/>
      <c r="R65" s="52"/>
      <c r="S65" s="38"/>
      <c r="T65" s="38"/>
      <c r="U65" s="38" t="s">
        <v>23</v>
      </c>
      <c r="V65" s="38"/>
      <c r="W65" s="52"/>
      <c r="X65" s="38"/>
      <c r="Y65" s="38"/>
      <c r="Z65" s="38"/>
      <c r="AA65" s="38"/>
      <c r="AB65" s="38"/>
      <c r="AC65" s="38"/>
      <c r="AD65" s="57"/>
      <c r="AE65" s="52"/>
      <c r="AF65" s="38"/>
      <c r="AG65" s="38"/>
      <c r="AH65" s="38"/>
      <c r="AI65" s="38"/>
      <c r="AJ65" s="38"/>
      <c r="AK65" s="38" t="s">
        <v>11</v>
      </c>
      <c r="AL65" s="38" t="s">
        <v>12</v>
      </c>
      <c r="AM65" s="38" t="s">
        <v>23</v>
      </c>
      <c r="AN65" s="38"/>
      <c r="AO65" s="38"/>
      <c r="AP65" s="38"/>
      <c r="AQ65" s="38"/>
      <c r="AR65" s="38"/>
      <c r="AS65" s="38"/>
      <c r="AT65" s="38"/>
      <c r="AU65" s="38"/>
      <c r="AV65" s="38" t="s">
        <v>11</v>
      </c>
      <c r="AW65" s="38"/>
      <c r="AX65" s="38"/>
      <c r="AY65" s="38"/>
      <c r="AZ65" s="38"/>
      <c r="BA65" s="38"/>
      <c r="BB65" s="38" t="s">
        <v>12</v>
      </c>
      <c r="BC65" s="38"/>
      <c r="BD65" s="38"/>
      <c r="BE65" s="38"/>
      <c r="BF65" s="38"/>
      <c r="BG65" s="38"/>
      <c r="BH65" s="38"/>
      <c r="BI65" s="38"/>
      <c r="BJ65" s="38"/>
      <c r="BK65" s="38"/>
      <c r="BL65" s="38" t="s">
        <v>22</v>
      </c>
      <c r="BM65" s="38"/>
      <c r="BN65" s="38"/>
      <c r="BO65" s="38"/>
      <c r="BP65" s="38"/>
      <c r="BQ65" s="38"/>
      <c r="BR65" s="38"/>
      <c r="BS65" s="38" t="s">
        <v>23</v>
      </c>
      <c r="BT65" s="38"/>
      <c r="BU65" s="38"/>
      <c r="BV65" s="38"/>
      <c r="BW65" s="39"/>
      <c r="BX65" s="40" t="s">
        <v>122</v>
      </c>
      <c r="BY65" s="41"/>
      <c r="BZ65" s="38"/>
      <c r="CA65" s="38"/>
      <c r="CB65" s="38"/>
      <c r="CC65" s="38"/>
      <c r="CD65" s="38"/>
      <c r="CE65" s="38" t="s">
        <v>17</v>
      </c>
      <c r="CF65" s="38"/>
      <c r="CG65" s="38"/>
      <c r="CH65" s="38" t="s">
        <v>12</v>
      </c>
      <c r="CI65" s="38" t="s">
        <v>23</v>
      </c>
      <c r="CJ65" s="38"/>
      <c r="CK65" s="58"/>
      <c r="CL65" s="38"/>
      <c r="CM65" s="38"/>
      <c r="CN65" s="38"/>
      <c r="CO65" s="58"/>
      <c r="CP65" s="38"/>
      <c r="CQ65" s="38"/>
      <c r="CR65" s="38"/>
      <c r="CT65" s="38"/>
      <c r="CU65" s="38"/>
      <c r="CV65" s="42">
        <f>COUNTIF(E65:CT65,"РУС")</f>
        <v>3</v>
      </c>
      <c r="CW65" s="43">
        <f>COUNTIF(E65:CT65,"МАТ")</f>
        <v>3</v>
      </c>
      <c r="CX65" s="42">
        <f>COUNTIF(E65:CT65,"АЛГ")</f>
        <v>0</v>
      </c>
      <c r="CY65" s="42">
        <f>COUNTIF(E65:CT65,"ГЕМ")</f>
        <v>0</v>
      </c>
      <c r="CZ65" s="42">
        <f>COUNTIF(E65:CT65,"ВИС")</f>
        <v>0</v>
      </c>
      <c r="DA65" s="42">
        <f>COUNTIF(E65:CT65,"БИО")</f>
        <v>0</v>
      </c>
      <c r="DB65" s="42">
        <f>COUNTIF(E65:CT65,"ГЕО")</f>
        <v>0</v>
      </c>
      <c r="DC65" s="42">
        <f>COUNTIF(E65:CT65,"ИНФ")</f>
        <v>1</v>
      </c>
      <c r="DD65" s="42">
        <f>COUNTIF(E65:CT65,"ИСТ")</f>
        <v>0</v>
      </c>
      <c r="DE65" s="42">
        <f>COUNTIF(E65:CT65,"ЛИТ")</f>
        <v>0</v>
      </c>
      <c r="DF65" s="42">
        <f>COUNTIF(E65:CT65,"ОБЩ")</f>
        <v>0</v>
      </c>
      <c r="DG65" s="42">
        <f>COUNTIF(E65:CT65,"ФИЗ")</f>
        <v>0</v>
      </c>
      <c r="DH65" s="42">
        <f>COUNTIF(E65:CT65,"ХИМ")</f>
        <v>1</v>
      </c>
      <c r="DI65" s="42">
        <f>COUNTIF(E65:CT65,"АНГ")</f>
        <v>4</v>
      </c>
      <c r="DJ65" s="42">
        <f>COUNTIF(E65:CT65,"НЕМ")</f>
        <v>0</v>
      </c>
      <c r="DK65" s="42">
        <f>COUNTIF(E65:CT65,"ФРА")</f>
        <v>0</v>
      </c>
      <c r="DL65" s="42">
        <f>COUNTIF(E65:CT65,"ОКР")</f>
        <v>0</v>
      </c>
      <c r="DM65" s="42">
        <f>COUNTIF(E65:CT65,"ИЗО")</f>
        <v>0</v>
      </c>
      <c r="DN65" s="42">
        <f>COUNTIF(E65:CT65,"КУБ")</f>
        <v>0</v>
      </c>
      <c r="DO65" s="42">
        <f>COUNTIF(E65:CT65,"МУЗ")</f>
        <v>0</v>
      </c>
      <c r="DP65" s="42">
        <f>COUNTIF(E65:CT65,"ОБЗ")</f>
        <v>0</v>
      </c>
      <c r="DQ65" s="42">
        <f>COUNTIF(E65:CT65,"ТЕХ")</f>
        <v>0</v>
      </c>
      <c r="DR65" s="42">
        <f>COUNTIF(E65:CT65,"ФЗР")</f>
        <v>0</v>
      </c>
    </row>
    <row r="66" ht="18" customHeight="1">
      <c r="B66" s="1"/>
      <c r="D66" s="54" t="s">
        <v>123</v>
      </c>
      <c r="E66" s="41"/>
      <c r="F66" s="38"/>
      <c r="G66" s="38"/>
      <c r="H66" s="38"/>
      <c r="I66" s="38"/>
      <c r="J66" s="38"/>
      <c r="K66" s="38"/>
      <c r="L66" s="38"/>
      <c r="M66" s="38"/>
      <c r="N66" s="38" t="s">
        <v>11</v>
      </c>
      <c r="O66" s="38"/>
      <c r="P66" s="38"/>
      <c r="Q66" s="38"/>
      <c r="R66" s="52"/>
      <c r="S66" s="38"/>
      <c r="T66" s="38" t="s">
        <v>23</v>
      </c>
      <c r="U66" s="38"/>
      <c r="V66" s="38"/>
      <c r="W66" s="52"/>
      <c r="X66" s="38"/>
      <c r="Y66" s="38"/>
      <c r="Z66" s="38"/>
      <c r="AA66" s="38"/>
      <c r="AB66" s="38"/>
      <c r="AC66" s="38"/>
      <c r="AD66" s="57"/>
      <c r="AE66" s="52"/>
      <c r="AF66" s="38"/>
      <c r="AG66" s="38"/>
      <c r="AH66" s="38"/>
      <c r="AI66" s="38"/>
      <c r="AJ66" s="38"/>
      <c r="AK66" s="38" t="s">
        <v>11</v>
      </c>
      <c r="AL66" s="38" t="s">
        <v>23</v>
      </c>
      <c r="AM66" s="38" t="s">
        <v>12</v>
      </c>
      <c r="AN66" s="38"/>
      <c r="AO66" s="38"/>
      <c r="AP66" s="38"/>
      <c r="AQ66" s="38"/>
      <c r="AR66" s="38"/>
      <c r="AS66" s="38"/>
      <c r="AT66" s="38"/>
      <c r="AU66" s="38"/>
      <c r="AV66" s="38" t="s">
        <v>11</v>
      </c>
      <c r="AW66" s="38"/>
      <c r="AX66" s="38"/>
      <c r="AY66" s="38"/>
      <c r="AZ66" s="38"/>
      <c r="BA66" s="38"/>
      <c r="BB66" s="38" t="s">
        <v>12</v>
      </c>
      <c r="BC66" s="38"/>
      <c r="BD66" s="38"/>
      <c r="BE66" s="38"/>
      <c r="BF66" s="38"/>
      <c r="BG66" s="38"/>
      <c r="BH66" s="38"/>
      <c r="BI66" s="38"/>
      <c r="BJ66" s="38"/>
      <c r="BK66" s="38"/>
      <c r="BL66" s="38" t="s">
        <v>22</v>
      </c>
      <c r="BM66" s="38"/>
      <c r="BN66" s="38"/>
      <c r="BO66" s="38"/>
      <c r="BP66" s="38"/>
      <c r="BQ66" s="38"/>
      <c r="BR66" s="38"/>
      <c r="BS66" s="38"/>
      <c r="BT66" s="38" t="s">
        <v>23</v>
      </c>
      <c r="BU66" s="38"/>
      <c r="BV66" s="38"/>
      <c r="BW66" s="39"/>
      <c r="BX66" s="40" t="s">
        <v>123</v>
      </c>
      <c r="BY66" s="41"/>
      <c r="BZ66" s="38"/>
      <c r="CA66" s="38"/>
      <c r="CB66" s="38"/>
      <c r="CC66" s="38"/>
      <c r="CD66" s="38"/>
      <c r="CE66" s="38" t="s">
        <v>17</v>
      </c>
      <c r="CF66" s="38"/>
      <c r="CG66" s="38"/>
      <c r="CH66" s="38" t="s">
        <v>12</v>
      </c>
      <c r="CI66" s="38"/>
      <c r="CJ66" s="38"/>
      <c r="CK66" s="58" t="s">
        <v>23</v>
      </c>
      <c r="CL66" s="38"/>
      <c r="CM66" s="38"/>
      <c r="CN66" s="58"/>
      <c r="CO66" s="38"/>
      <c r="CP66" s="38"/>
      <c r="CQ66" s="38"/>
      <c r="CR66" s="38"/>
      <c r="CS66" s="38"/>
      <c r="CT66" s="38"/>
      <c r="CU66" s="38"/>
      <c r="CV66" s="42">
        <f>COUNTIF(E66:CT66,"РУС")</f>
        <v>3</v>
      </c>
      <c r="CW66" s="43">
        <f>COUNTIF(E66:CT66,"МАТ")</f>
        <v>3</v>
      </c>
      <c r="CX66" s="42">
        <f>COUNTIF(E66:CT66,"АЛГ")</f>
        <v>0</v>
      </c>
      <c r="CY66" s="42">
        <f>COUNTIF(E66:CT66,"ГЕМ")</f>
        <v>0</v>
      </c>
      <c r="CZ66" s="42">
        <f>COUNTIF(E66:CT66,"ВИС")</f>
        <v>0</v>
      </c>
      <c r="DA66" s="42">
        <f>COUNTIF(E66:CT66,"БИО")</f>
        <v>0</v>
      </c>
      <c r="DB66" s="42">
        <f>COUNTIF(E66:CT66,"ГЕО")</f>
        <v>0</v>
      </c>
      <c r="DC66" s="42">
        <f>COUNTIF(E66:CT66,"ИНФ")</f>
        <v>1</v>
      </c>
      <c r="DD66" s="42">
        <f>COUNTIF(E66:CT66,"ИСТ")</f>
        <v>0</v>
      </c>
      <c r="DE66" s="42">
        <f>COUNTIF(E66:CT66,"ЛИТ")</f>
        <v>0</v>
      </c>
      <c r="DF66" s="42">
        <f>COUNTIF(E66:CT66,"ОБЩ")</f>
        <v>0</v>
      </c>
      <c r="DG66" s="42">
        <f>COUNTIF(E66:CT66,"ФИЗ")</f>
        <v>0</v>
      </c>
      <c r="DH66" s="42">
        <f>COUNTIF(E66:CT66,"ХИМ")</f>
        <v>1</v>
      </c>
      <c r="DI66" s="42">
        <f>COUNTIF(E66:CT66,"АНГ")</f>
        <v>4</v>
      </c>
      <c r="DJ66" s="42">
        <f>COUNTIF(E66:CT66,"НЕМ")</f>
        <v>0</v>
      </c>
      <c r="DK66" s="42">
        <f>COUNTIF(E66:CT66,"ФРА")</f>
        <v>0</v>
      </c>
      <c r="DL66" s="42">
        <f>COUNTIF(E66:CT66,"ОКР")</f>
        <v>0</v>
      </c>
      <c r="DM66" s="42">
        <f>COUNTIF(E66:CT66,"ИЗО")</f>
        <v>0</v>
      </c>
      <c r="DN66" s="42">
        <f>COUNTIF(E66:CT66,"КУБ")</f>
        <v>0</v>
      </c>
      <c r="DO66" s="42">
        <f>COUNTIF(E66:CT66,"МУЗ")</f>
        <v>0</v>
      </c>
      <c r="DP66" s="42">
        <f>COUNTIF(E66:CT66,"ОБЗ")</f>
        <v>0</v>
      </c>
      <c r="DQ66" s="42">
        <f>COUNTIF(E66:CT66,"ТЕХ")</f>
        <v>0</v>
      </c>
      <c r="DR66" s="42">
        <f>COUNTIF(E66:CT66,"ФЗР")</f>
        <v>0</v>
      </c>
    </row>
    <row r="67" ht="18" customHeight="1">
      <c r="B67" s="1"/>
      <c r="D67" s="54" t="s">
        <v>124</v>
      </c>
      <c r="E67" s="41"/>
      <c r="F67" s="38"/>
      <c r="G67" s="38"/>
      <c r="H67" s="38"/>
      <c r="I67" s="38"/>
      <c r="J67" s="38"/>
      <c r="K67" s="38"/>
      <c r="L67" s="38"/>
      <c r="M67" s="38"/>
      <c r="N67" s="38" t="s">
        <v>11</v>
      </c>
      <c r="O67" s="38"/>
      <c r="P67" s="38"/>
      <c r="Q67" s="38"/>
      <c r="R67" s="52"/>
      <c r="S67" s="38"/>
      <c r="T67" s="38"/>
      <c r="U67" s="38" t="s">
        <v>23</v>
      </c>
      <c r="V67" s="38"/>
      <c r="W67" s="52"/>
      <c r="X67" s="38"/>
      <c r="Y67" s="38"/>
      <c r="Z67" s="38"/>
      <c r="AA67" s="38"/>
      <c r="AB67" s="38"/>
      <c r="AC67" s="38"/>
      <c r="AD67" s="57"/>
      <c r="AE67" s="52"/>
      <c r="AF67" s="38"/>
      <c r="AG67" s="38"/>
      <c r="AH67" s="38"/>
      <c r="AI67" s="38"/>
      <c r="AJ67" s="38" t="s">
        <v>12</v>
      </c>
      <c r="AK67" s="38" t="s">
        <v>11</v>
      </c>
      <c r="AL67" s="38"/>
      <c r="AM67" s="38" t="s">
        <v>23</v>
      </c>
      <c r="AN67" s="38"/>
      <c r="AO67" s="38"/>
      <c r="AP67" s="38"/>
      <c r="AQ67" s="38"/>
      <c r="AR67" s="38"/>
      <c r="AS67" s="38"/>
      <c r="AT67" s="38"/>
      <c r="AU67" s="38"/>
      <c r="AV67" s="38" t="s">
        <v>11</v>
      </c>
      <c r="AW67" s="38"/>
      <c r="AX67" s="38"/>
      <c r="AY67" s="38"/>
      <c r="AZ67" s="38"/>
      <c r="BA67" s="38"/>
      <c r="BB67" s="38" t="s">
        <v>12</v>
      </c>
      <c r="BC67" s="38"/>
      <c r="BD67" s="38"/>
      <c r="BE67" s="38"/>
      <c r="BF67" s="38"/>
      <c r="BG67" s="38"/>
      <c r="BH67" s="38" t="s">
        <v>22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 t="s">
        <v>23</v>
      </c>
      <c r="BU67" s="38"/>
      <c r="BV67" s="38"/>
      <c r="BW67" s="39"/>
      <c r="BX67" s="40" t="s">
        <v>124</v>
      </c>
      <c r="BY67" s="41"/>
      <c r="BZ67" s="38"/>
      <c r="CA67" s="38"/>
      <c r="CB67" s="38"/>
      <c r="CC67" s="38"/>
      <c r="CD67" s="38"/>
      <c r="CE67" s="38" t="s">
        <v>17</v>
      </c>
      <c r="CF67" s="38"/>
      <c r="CG67" s="38"/>
      <c r="CH67" s="38" t="s">
        <v>12</v>
      </c>
      <c r="CI67" s="38"/>
      <c r="CJ67" s="38"/>
      <c r="CK67" s="58" t="s">
        <v>23</v>
      </c>
      <c r="CL67" s="38"/>
      <c r="CM67" s="38"/>
      <c r="CN67" s="58"/>
      <c r="CO67" s="38"/>
      <c r="CP67" s="38"/>
      <c r="CQ67" s="38"/>
      <c r="CR67" s="38"/>
      <c r="CS67" s="38"/>
      <c r="CT67" s="38"/>
      <c r="CU67" s="38"/>
      <c r="CV67" s="42">
        <f>COUNTIF(E67:CT67,"РУС")</f>
        <v>3</v>
      </c>
      <c r="CW67" s="43">
        <f>COUNTIF(E67:CT67,"МАТ")</f>
        <v>3</v>
      </c>
      <c r="CX67" s="42">
        <f>COUNTIF(E67:CT67,"АЛГ")</f>
        <v>0</v>
      </c>
      <c r="CY67" s="42">
        <f>COUNTIF(E67:CT67,"ГЕМ")</f>
        <v>0</v>
      </c>
      <c r="CZ67" s="42">
        <f>COUNTIF(E67:CT67,"ВИС")</f>
        <v>0</v>
      </c>
      <c r="DA67" s="42">
        <f>COUNTIF(E67:CT67,"БИО")</f>
        <v>0</v>
      </c>
      <c r="DB67" s="42">
        <f>COUNTIF(E67:CT67,"ГЕО")</f>
        <v>0</v>
      </c>
      <c r="DC67" s="42">
        <f>COUNTIF(E67:CT67,"ИНФ")</f>
        <v>1</v>
      </c>
      <c r="DD67" s="42">
        <f>COUNTIF(E67:CT67,"ИСТ")</f>
        <v>0</v>
      </c>
      <c r="DE67" s="42">
        <f>COUNTIF(E67:CT67,"ЛИТ")</f>
        <v>0</v>
      </c>
      <c r="DF67" s="42">
        <f>COUNTIF(E67:CT67,"ОБЩ")</f>
        <v>0</v>
      </c>
      <c r="DG67" s="42">
        <f>COUNTIF(E67:CT67,"ФИЗ")</f>
        <v>0</v>
      </c>
      <c r="DH67" s="42">
        <f>COUNTIF(E67:CT67,"ХИМ")</f>
        <v>1</v>
      </c>
      <c r="DI67" s="42">
        <f>COUNTIF(E67:CT67,"АНГ")</f>
        <v>4</v>
      </c>
      <c r="DJ67" s="42">
        <f>COUNTIF(E67:CT67,"НЕМ")</f>
        <v>0</v>
      </c>
      <c r="DK67" s="42">
        <f>COUNTIF(E67:CT67,"ФРА")</f>
        <v>0</v>
      </c>
      <c r="DL67" s="42">
        <f>COUNTIF(E67:CT67,"ОКР")</f>
        <v>0</v>
      </c>
      <c r="DM67" s="42">
        <f>COUNTIF(E67:CT67,"ИЗО")</f>
        <v>0</v>
      </c>
      <c r="DN67" s="42">
        <f>COUNTIF(E67:CT67,"КУБ")</f>
        <v>0</v>
      </c>
      <c r="DO67" s="42">
        <f>COUNTIF(E67:CT67,"МУЗ")</f>
        <v>0</v>
      </c>
      <c r="DP67" s="42">
        <f>COUNTIF(E67:CT67,"ОБЗ")</f>
        <v>0</v>
      </c>
      <c r="DQ67" s="42">
        <f>COUNTIF(E67:CT67,"ТЕХ")</f>
        <v>0</v>
      </c>
      <c r="DR67" s="42">
        <f>COUNTIF(E67:CT67,"ФЗР")</f>
        <v>0</v>
      </c>
    </row>
    <row r="68" ht="18" customHeight="1">
      <c r="B68" s="1"/>
      <c r="D68" s="54" t="s">
        <v>125</v>
      </c>
      <c r="E68" s="41"/>
      <c r="F68" s="38"/>
      <c r="G68" s="38"/>
      <c r="H68" s="38"/>
      <c r="I68" s="38"/>
      <c r="J68" s="38"/>
      <c r="K68" s="38"/>
      <c r="L68" s="38"/>
      <c r="M68" s="38"/>
      <c r="N68" s="38" t="s">
        <v>11</v>
      </c>
      <c r="O68" s="38"/>
      <c r="P68" s="38"/>
      <c r="Q68" s="38"/>
      <c r="R68" s="52"/>
      <c r="S68" s="38"/>
      <c r="T68" s="38"/>
      <c r="U68" s="38" t="s">
        <v>23</v>
      </c>
      <c r="V68" s="38"/>
      <c r="W68" s="52"/>
      <c r="X68" s="38"/>
      <c r="Y68" s="38"/>
      <c r="Z68" s="38"/>
      <c r="AA68" s="38"/>
      <c r="AB68" s="38"/>
      <c r="AC68" s="38"/>
      <c r="AD68" s="57"/>
      <c r="AE68" s="52"/>
      <c r="AF68" s="38"/>
      <c r="AG68" s="38"/>
      <c r="AH68" s="38"/>
      <c r="AI68" s="38"/>
      <c r="AJ68" s="38"/>
      <c r="AK68" s="38" t="s">
        <v>11</v>
      </c>
      <c r="AL68" s="38" t="s">
        <v>12</v>
      </c>
      <c r="AM68" s="38" t="s">
        <v>23</v>
      </c>
      <c r="AN68" s="38"/>
      <c r="AO68" s="38"/>
      <c r="AP68" s="38"/>
      <c r="AQ68" s="38"/>
      <c r="AR68" s="38"/>
      <c r="AS68" s="38"/>
      <c r="AT68" s="38"/>
      <c r="AU68" s="38"/>
      <c r="AV68" s="38" t="s">
        <v>11</v>
      </c>
      <c r="AW68" s="38"/>
      <c r="AX68" s="38"/>
      <c r="AY68" s="38"/>
      <c r="AZ68" s="38"/>
      <c r="BA68" s="38"/>
      <c r="BB68" s="38" t="s">
        <v>12</v>
      </c>
      <c r="BC68" s="38"/>
      <c r="BD68" s="38"/>
      <c r="BE68" s="38"/>
      <c r="BF68" s="38"/>
      <c r="BG68" s="38"/>
      <c r="BH68" s="38" t="s">
        <v>22</v>
      </c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 t="s">
        <v>23</v>
      </c>
      <c r="BT68" s="38"/>
      <c r="BU68" s="38"/>
      <c r="BV68" s="38"/>
      <c r="BW68" s="39"/>
      <c r="BX68" s="40" t="s">
        <v>125</v>
      </c>
      <c r="BY68" s="41"/>
      <c r="BZ68" s="38"/>
      <c r="CA68" s="38"/>
      <c r="CB68" s="38"/>
      <c r="CC68" s="38"/>
      <c r="CD68" s="38"/>
      <c r="CE68" s="38" t="s">
        <v>17</v>
      </c>
      <c r="CF68" s="38"/>
      <c r="CG68" s="38"/>
      <c r="CH68" s="38" t="s">
        <v>12</v>
      </c>
      <c r="CI68" s="38" t="s">
        <v>23</v>
      </c>
      <c r="CJ68" s="38"/>
      <c r="CK68" s="58"/>
      <c r="CL68" s="38"/>
      <c r="CM68" s="38"/>
      <c r="CN68" s="58"/>
      <c r="CO68" s="38"/>
      <c r="CP68" s="38"/>
      <c r="CQ68" s="38"/>
      <c r="CR68" s="38"/>
      <c r="CS68" s="38"/>
      <c r="CT68" s="38"/>
      <c r="CU68" s="38"/>
      <c r="CV68" s="42">
        <f>COUNTIF(E68:CT68,"РУС")</f>
        <v>3</v>
      </c>
      <c r="CW68" s="43">
        <f>COUNTIF(E68:CT68,"МАТ")</f>
        <v>3</v>
      </c>
      <c r="CX68" s="42">
        <f>COUNTIF(E68:CT68,"АЛГ")</f>
        <v>0</v>
      </c>
      <c r="CY68" s="42">
        <f>COUNTIF(E68:CT68,"ГЕМ")</f>
        <v>0</v>
      </c>
      <c r="CZ68" s="42">
        <f>COUNTIF(E68:CT68,"ВИС")</f>
        <v>0</v>
      </c>
      <c r="DA68" s="42">
        <f>COUNTIF(E68:CT68,"БИО")</f>
        <v>0</v>
      </c>
      <c r="DB68" s="42">
        <f>COUNTIF(E68:CT68,"ГЕО")</f>
        <v>0</v>
      </c>
      <c r="DC68" s="42">
        <f>COUNTIF(E68:CT68,"ИНФ")</f>
        <v>1</v>
      </c>
      <c r="DD68" s="42">
        <f>COUNTIF(E68:CT68,"ИСТ")</f>
        <v>0</v>
      </c>
      <c r="DE68" s="42">
        <f>COUNTIF(E68:CT68,"ЛИТ")</f>
        <v>0</v>
      </c>
      <c r="DF68" s="42">
        <f>COUNTIF(E68:CT68,"ОБЩ")</f>
        <v>0</v>
      </c>
      <c r="DG68" s="42">
        <f>COUNTIF(E68:CT68,"ФИЗ")</f>
        <v>0</v>
      </c>
      <c r="DH68" s="42">
        <f>COUNTIF(E68:CT68,"ХИМ")</f>
        <v>1</v>
      </c>
      <c r="DI68" s="42">
        <f>COUNTIF(E68:CT68,"АНГ")</f>
        <v>4</v>
      </c>
      <c r="DJ68" s="42">
        <f>COUNTIF(E68:CT68,"НЕМ")</f>
        <v>0</v>
      </c>
      <c r="DK68" s="42">
        <f>COUNTIF(E68:CT68,"ФРА")</f>
        <v>0</v>
      </c>
      <c r="DL68" s="42">
        <f>COUNTIF(E68:CT68,"ОКР")</f>
        <v>0</v>
      </c>
      <c r="DM68" s="42">
        <f>COUNTIF(E68:CT68,"ИЗО")</f>
        <v>0</v>
      </c>
      <c r="DN68" s="42">
        <f>COUNTIF(E68:CT68,"КУБ")</f>
        <v>0</v>
      </c>
      <c r="DO68" s="42">
        <f>COUNTIF(E68:CT68,"МУЗ")</f>
        <v>0</v>
      </c>
      <c r="DP68" s="42">
        <f>COUNTIF(E68:CT68,"ОБЗ")</f>
        <v>0</v>
      </c>
      <c r="DQ68" s="42">
        <f>COUNTIF(E68:CT68,"ТЕХ")</f>
        <v>0</v>
      </c>
      <c r="DR68" s="42">
        <f>COUNTIF(E68:CT68,"ФЗР")</f>
        <v>0</v>
      </c>
    </row>
    <row r="69" ht="18" customHeight="1">
      <c r="B69" s="1"/>
      <c r="D69" s="54" t="s">
        <v>126</v>
      </c>
      <c r="E69" s="41"/>
      <c r="F69" s="38"/>
      <c r="G69" s="38"/>
      <c r="H69" s="38"/>
      <c r="I69" s="38"/>
      <c r="J69" s="38"/>
      <c r="K69" s="38"/>
      <c r="L69" s="38" t="s">
        <v>21</v>
      </c>
      <c r="M69" s="38"/>
      <c r="N69" s="38"/>
      <c r="O69" s="38"/>
      <c r="P69" s="38"/>
      <c r="Q69" s="38"/>
      <c r="R69" s="38" t="s">
        <v>22</v>
      </c>
      <c r="S69" s="38"/>
      <c r="T69" s="38"/>
      <c r="U69" s="38"/>
      <c r="V69" s="38"/>
      <c r="W69" s="38" t="s">
        <v>11</v>
      </c>
      <c r="X69" s="38"/>
      <c r="Y69" s="38"/>
      <c r="Z69" s="38"/>
      <c r="AA69" s="38"/>
      <c r="AB69" s="38"/>
      <c r="AC69" s="38"/>
      <c r="AD69" s="57"/>
      <c r="AE69" s="52"/>
      <c r="AF69" s="38"/>
      <c r="AG69" s="38" t="s">
        <v>11</v>
      </c>
      <c r="AH69" s="38"/>
      <c r="AI69" s="38"/>
      <c r="AJ69" s="38"/>
      <c r="AK69" s="38" t="s">
        <v>23</v>
      </c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 t="s">
        <v>12</v>
      </c>
      <c r="AW69" s="38" t="s">
        <v>23</v>
      </c>
      <c r="AX69" s="38"/>
      <c r="AY69" s="38" t="s">
        <v>11</v>
      </c>
      <c r="AZ69" s="38"/>
      <c r="BA69" s="38" t="s">
        <v>22</v>
      </c>
      <c r="BB69" s="38"/>
      <c r="BC69" s="38"/>
      <c r="BD69" s="38"/>
      <c r="BE69" s="38"/>
      <c r="BF69" s="38" t="s">
        <v>11</v>
      </c>
      <c r="BG69" s="38"/>
      <c r="BH69" s="38"/>
      <c r="BI69" s="38" t="s">
        <v>12</v>
      </c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9"/>
      <c r="BX69" s="40" t="s">
        <v>126</v>
      </c>
      <c r="BY69" s="41" t="s">
        <v>12</v>
      </c>
      <c r="BZ69" s="38"/>
      <c r="CA69" s="38"/>
      <c r="CB69" s="38"/>
      <c r="CC69" s="38"/>
      <c r="CD69" s="38"/>
      <c r="CE69" s="38" t="s">
        <v>11</v>
      </c>
      <c r="CF69" s="38"/>
      <c r="CG69" s="38" t="s">
        <v>23</v>
      </c>
      <c r="CH69" s="38"/>
      <c r="CI69" s="38"/>
      <c r="CJ69" s="38"/>
      <c r="CK69" s="58"/>
      <c r="CL69" s="38"/>
      <c r="CM69" s="38" t="s">
        <v>23</v>
      </c>
      <c r="CN69" s="58" t="s">
        <v>11</v>
      </c>
      <c r="CO69" s="38"/>
      <c r="CP69" s="38"/>
      <c r="CQ69" s="38"/>
      <c r="CR69" s="38"/>
      <c r="CS69" s="38"/>
      <c r="CT69" s="38"/>
      <c r="CU69" s="38"/>
      <c r="CV69" s="42">
        <f>COUNTIF(E69:CT69,"РУС")</f>
        <v>6</v>
      </c>
      <c r="CW69" s="43">
        <f>COUNTIF(E69:CT69,"МАТ")</f>
        <v>3</v>
      </c>
      <c r="CX69" s="42">
        <f>COUNTIF(E69:CT69,"АЛГ")</f>
        <v>0</v>
      </c>
      <c r="CY69" s="42">
        <f>COUNTIF(E69:CT69,"ГЕМ")</f>
        <v>0</v>
      </c>
      <c r="CZ69" s="42">
        <f>COUNTIF(E69:CT69,"ВИС")</f>
        <v>0</v>
      </c>
      <c r="DA69" s="42">
        <f>COUNTIF(E69:CT69,"БИО")</f>
        <v>0</v>
      </c>
      <c r="DB69" s="42">
        <f>COUNTIF(E69:CT69,"ГЕО")</f>
        <v>0</v>
      </c>
      <c r="DC69" s="42">
        <f>COUNTIF(E69:CT69,"ИНФ")</f>
        <v>0</v>
      </c>
      <c r="DD69" s="42">
        <f>COUNTIF(E69:CT69,"ИСТ")</f>
        <v>0</v>
      </c>
      <c r="DE69" s="42">
        <f>COUNTIF(E69:CT69,"ЛИТ")</f>
        <v>0</v>
      </c>
      <c r="DF69" s="42">
        <f>COUNTIF(E69:CT69,"ОБЩ")</f>
        <v>0</v>
      </c>
      <c r="DG69" s="42">
        <f>COUNTIF(E69:CT69,"ФИЗ")</f>
        <v>1</v>
      </c>
      <c r="DH69" s="42">
        <f>COUNTIF(E69:CT69,"ХИМ")</f>
        <v>2</v>
      </c>
      <c r="DI69" s="42">
        <f>COUNTIF(E69:CT69,"АНГ")</f>
        <v>4</v>
      </c>
      <c r="DJ69" s="42">
        <f>COUNTIF(E69:CT69,"НЕМ")</f>
        <v>0</v>
      </c>
      <c r="DK69" s="42">
        <f>COUNTIF(E69:CT69,"ФРА")</f>
        <v>0</v>
      </c>
      <c r="DL69" s="42">
        <f>COUNTIF(E69:CT69,"ОКР")</f>
        <v>0</v>
      </c>
      <c r="DM69" s="42">
        <f>COUNTIF(E69:CT69,"ИЗО")</f>
        <v>0</v>
      </c>
      <c r="DN69" s="42">
        <f>COUNTIF(E69:CT69,"КУБ")</f>
        <v>0</v>
      </c>
      <c r="DO69" s="42">
        <f>COUNTIF(E69:CT69,"МУЗ")</f>
        <v>0</v>
      </c>
      <c r="DP69" s="42">
        <f>COUNTIF(E69:CT69,"ОБЗ")</f>
        <v>0</v>
      </c>
      <c r="DQ69" s="42">
        <f>COUNTIF(E69:CT69,"ТЕХ")</f>
        <v>0</v>
      </c>
      <c r="DR69" s="42">
        <f>COUNTIF(E69:CT69,"ФЗР")</f>
        <v>0</v>
      </c>
    </row>
    <row r="70" ht="18" customHeight="1">
      <c r="B70" s="1"/>
      <c r="D70" s="54" t="s">
        <v>127</v>
      </c>
      <c r="E70" s="41"/>
      <c r="F70" s="38"/>
      <c r="G70" s="38"/>
      <c r="H70" s="38"/>
      <c r="I70" s="38"/>
      <c r="J70" s="38"/>
      <c r="K70" s="38"/>
      <c r="L70" s="38" t="s">
        <v>21</v>
      </c>
      <c r="M70" s="38"/>
      <c r="N70" s="38"/>
      <c r="O70" s="38"/>
      <c r="P70" s="38"/>
      <c r="Q70" s="38" t="s">
        <v>22</v>
      </c>
      <c r="R70" s="52"/>
      <c r="S70" s="38"/>
      <c r="T70" s="38" t="s">
        <v>11</v>
      </c>
      <c r="U70" s="38"/>
      <c r="V70" s="38"/>
      <c r="W70" s="38"/>
      <c r="X70" s="38"/>
      <c r="Y70" s="52"/>
      <c r="Z70" s="38"/>
      <c r="AA70" s="38"/>
      <c r="AB70" s="38"/>
      <c r="AC70" s="38"/>
      <c r="AD70" s="38"/>
      <c r="AE70" s="38" t="s">
        <v>11</v>
      </c>
      <c r="AF70" s="38"/>
      <c r="AG70" s="38"/>
      <c r="AH70" s="38"/>
      <c r="AI70" s="38"/>
      <c r="AJ70" s="38"/>
      <c r="AK70" s="38"/>
      <c r="AL70" s="38" t="s">
        <v>23</v>
      </c>
      <c r="AM70" s="38"/>
      <c r="AN70" s="38"/>
      <c r="AO70" s="58"/>
      <c r="AP70" s="38"/>
      <c r="AQ70" s="38"/>
      <c r="AR70" s="38"/>
      <c r="AS70" s="38"/>
      <c r="AT70" s="38"/>
      <c r="AU70" s="38"/>
      <c r="AV70" s="38" t="s">
        <v>12</v>
      </c>
      <c r="AW70" s="38" t="s">
        <v>22</v>
      </c>
      <c r="AX70" s="38" t="s">
        <v>23</v>
      </c>
      <c r="AY70" s="38" t="s">
        <v>11</v>
      </c>
      <c r="AZ70" s="38"/>
      <c r="BA70" s="38"/>
      <c r="BB70" s="38" t="s">
        <v>12</v>
      </c>
      <c r="BC70" s="38" t="s">
        <v>11</v>
      </c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 t="s">
        <v>12</v>
      </c>
      <c r="BS70" s="38"/>
      <c r="BT70" s="38"/>
      <c r="BU70" s="38"/>
      <c r="BV70" s="38"/>
      <c r="BW70" s="39"/>
      <c r="BX70" s="40" t="s">
        <v>127</v>
      </c>
      <c r="BY70" s="41"/>
      <c r="BZ70" s="38"/>
      <c r="CA70" s="38" t="s">
        <v>11</v>
      </c>
      <c r="CB70" s="38"/>
      <c r="CC70" s="38"/>
      <c r="CD70" s="38"/>
      <c r="CE70" s="38"/>
      <c r="CF70" s="38"/>
      <c r="CG70" s="38"/>
      <c r="CH70" s="38" t="s">
        <v>23</v>
      </c>
      <c r="CI70" s="38" t="s">
        <v>11</v>
      </c>
      <c r="CJ70" s="38"/>
      <c r="CK70" s="58"/>
      <c r="CL70" s="38"/>
      <c r="CM70" s="38"/>
      <c r="CN70" s="38" t="s">
        <v>23</v>
      </c>
      <c r="CO70" s="38"/>
      <c r="CP70" s="38"/>
      <c r="CQ70" s="38"/>
      <c r="CR70" s="38"/>
      <c r="CS70" s="38"/>
      <c r="CT70" s="38"/>
      <c r="CU70" s="38"/>
      <c r="CV70" s="42">
        <f>COUNTIF(E70:CT70,"РУС")</f>
        <v>6</v>
      </c>
      <c r="CW70" s="43">
        <f>COUNTIF(E70:CT70,"МАТ")</f>
        <v>3</v>
      </c>
      <c r="CX70" s="42">
        <f>COUNTIF(E70:CT70,"АЛГ")</f>
        <v>0</v>
      </c>
      <c r="CY70" s="42">
        <f>COUNTIF(E70:CT70,"ГЕМ")</f>
        <v>0</v>
      </c>
      <c r="CZ70" s="42">
        <f>COUNTIF(E70:CT70,"ВИС")</f>
        <v>0</v>
      </c>
      <c r="DA70" s="42">
        <f>COUNTIF(E70:CT70,"БИО")</f>
        <v>0</v>
      </c>
      <c r="DB70" s="42">
        <f>COUNTIF(E70:CT70,"ГЕО")</f>
        <v>0</v>
      </c>
      <c r="DC70" s="42">
        <f>COUNTIF(E70:CT70,"ИНФ")</f>
        <v>0</v>
      </c>
      <c r="DD70" s="42">
        <f>COUNTIF(E70:CT70,"ИСТ")</f>
        <v>0</v>
      </c>
      <c r="DE70" s="42">
        <f>COUNTIF(E70:CT70,"ЛИТ")</f>
        <v>0</v>
      </c>
      <c r="DF70" s="42">
        <f>COUNTIF(E70:CT70,"ОБЩ")</f>
        <v>0</v>
      </c>
      <c r="DG70" s="42">
        <f>COUNTIF(E70:CT70,"ФИЗ")</f>
        <v>1</v>
      </c>
      <c r="DH70" s="42">
        <f>COUNTIF(E70:CT70,"ХИМ")</f>
        <v>2</v>
      </c>
      <c r="DI70" s="42">
        <f>COUNTIF(E70:CT70,"АНГ")</f>
        <v>4</v>
      </c>
      <c r="DJ70" s="42">
        <f>COUNTIF(E70:CT70,"НЕМ")</f>
        <v>0</v>
      </c>
      <c r="DK70" s="42">
        <f>COUNTIF(E70:CT70,"ФРА")</f>
        <v>0</v>
      </c>
      <c r="DL70" s="42">
        <f>COUNTIF(E70:CT70,"ОКР")</f>
        <v>0</v>
      </c>
      <c r="DM70" s="42">
        <f>COUNTIF(E70:CT70,"ИЗО")</f>
        <v>0</v>
      </c>
      <c r="DN70" s="42">
        <f>COUNTIF(E70:CT70,"КУБ")</f>
        <v>0</v>
      </c>
      <c r="DO70" s="42">
        <f>COUNTIF(E70:CT70,"МУЗ")</f>
        <v>0</v>
      </c>
      <c r="DP70" s="42">
        <f>COUNTIF(E70:CT70,"ОБЗ")</f>
        <v>0</v>
      </c>
      <c r="DQ70" s="42">
        <f>COUNTIF(E70:CT70,"ТЕХ")</f>
        <v>0</v>
      </c>
      <c r="DR70" s="42">
        <f>COUNTIF(E70:CT70,"ФЗР")</f>
        <v>0</v>
      </c>
    </row>
    <row r="71" ht="18" customHeight="1">
      <c r="B71" s="1"/>
      <c r="D71" s="54" t="s">
        <v>128</v>
      </c>
      <c r="E71" s="41"/>
      <c r="F71" s="38"/>
      <c r="G71" s="38"/>
      <c r="H71" s="38"/>
      <c r="I71" s="38"/>
      <c r="J71" s="38"/>
      <c r="K71" s="38" t="s">
        <v>21</v>
      </c>
      <c r="L71" s="38"/>
      <c r="M71" s="38"/>
      <c r="N71" s="38"/>
      <c r="O71" s="38"/>
      <c r="P71" s="38"/>
      <c r="Q71" s="38" t="s">
        <v>22</v>
      </c>
      <c r="R71" s="38"/>
      <c r="S71" s="38"/>
      <c r="T71" s="38" t="s">
        <v>11</v>
      </c>
      <c r="U71" s="38"/>
      <c r="V71" s="38"/>
      <c r="W71" s="38"/>
      <c r="X71" s="38"/>
      <c r="Y71" s="52"/>
      <c r="Z71" s="38"/>
      <c r="AA71" s="38"/>
      <c r="AB71" s="38"/>
      <c r="AC71" s="38"/>
      <c r="AD71" s="38"/>
      <c r="AE71" s="38" t="s">
        <v>11</v>
      </c>
      <c r="AF71" s="38"/>
      <c r="AG71" s="38"/>
      <c r="AH71" s="38"/>
      <c r="AI71" s="38"/>
      <c r="AJ71" s="38"/>
      <c r="AK71" s="38"/>
      <c r="AL71" s="38" t="s">
        <v>23</v>
      </c>
      <c r="AM71" s="38"/>
      <c r="AN71" s="38"/>
      <c r="AO71" s="58"/>
      <c r="AP71" s="38"/>
      <c r="AQ71" s="38"/>
      <c r="AR71" s="38"/>
      <c r="AS71" s="38"/>
      <c r="AT71" s="38"/>
      <c r="AU71" s="38"/>
      <c r="AV71" s="38" t="s">
        <v>12</v>
      </c>
      <c r="AW71" s="38" t="s">
        <v>22</v>
      </c>
      <c r="AX71" s="38" t="s">
        <v>23</v>
      </c>
      <c r="AY71" s="38" t="s">
        <v>11</v>
      </c>
      <c r="AZ71" s="38"/>
      <c r="BA71" s="38"/>
      <c r="BB71" s="38" t="s">
        <v>12</v>
      </c>
      <c r="BC71" s="38" t="s">
        <v>11</v>
      </c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 t="s">
        <v>12</v>
      </c>
      <c r="BS71" s="38"/>
      <c r="BT71" s="38"/>
      <c r="BU71" s="38"/>
      <c r="BV71" s="38"/>
      <c r="BW71" s="39"/>
      <c r="BX71" s="40" t="s">
        <v>128</v>
      </c>
      <c r="BY71" s="41"/>
      <c r="BZ71" s="38"/>
      <c r="CA71" s="38" t="s">
        <v>11</v>
      </c>
      <c r="CB71" s="38"/>
      <c r="CC71" s="38"/>
      <c r="CD71" s="38"/>
      <c r="CE71" s="38"/>
      <c r="CF71" s="38"/>
      <c r="CG71" s="38"/>
      <c r="CH71" s="38" t="s">
        <v>23</v>
      </c>
      <c r="CI71" s="38" t="s">
        <v>11</v>
      </c>
      <c r="CJ71" s="38"/>
      <c r="CK71" s="58"/>
      <c r="CL71" s="38"/>
      <c r="CM71" s="38"/>
      <c r="CN71" s="38" t="s">
        <v>23</v>
      </c>
      <c r="CO71" s="38"/>
      <c r="CP71" s="38"/>
      <c r="CQ71" s="38"/>
      <c r="CR71" s="38"/>
      <c r="CS71" s="38"/>
      <c r="CT71" s="38"/>
      <c r="CU71" s="38"/>
      <c r="CV71" s="42">
        <f>COUNTIF(E71:CT71,"РУС")</f>
        <v>6</v>
      </c>
      <c r="CW71" s="43">
        <f>COUNTIF(E71:CT71,"МАТ")</f>
        <v>3</v>
      </c>
      <c r="CX71" s="42">
        <f>COUNTIF(E71:CT71,"АЛГ")</f>
        <v>0</v>
      </c>
      <c r="CY71" s="42">
        <f>COUNTIF(E71:CT71,"ГЕМ")</f>
        <v>0</v>
      </c>
      <c r="CZ71" s="42">
        <f>COUNTIF(E71:CT71,"ВИС")</f>
        <v>0</v>
      </c>
      <c r="DA71" s="42">
        <f>COUNTIF(E71:CT71,"БИО")</f>
        <v>0</v>
      </c>
      <c r="DB71" s="42">
        <f>COUNTIF(E71:CT71,"ГЕО")</f>
        <v>0</v>
      </c>
      <c r="DC71" s="42">
        <f>COUNTIF(E71:CT71,"ИНФ")</f>
        <v>0</v>
      </c>
      <c r="DD71" s="42">
        <f>COUNTIF(E71:CT71,"ИСТ")</f>
        <v>0</v>
      </c>
      <c r="DE71" s="42">
        <f>COUNTIF(E71:CT71,"ЛИТ")</f>
        <v>0</v>
      </c>
      <c r="DF71" s="42">
        <f>COUNTIF(E71:CT71,"ОБЩ")</f>
        <v>0</v>
      </c>
      <c r="DG71" s="42">
        <f>COUNTIF(E71:CT71,"ФИЗ")</f>
        <v>1</v>
      </c>
      <c r="DH71" s="42">
        <f>COUNTIF(E71:CT71,"ХИМ")</f>
        <v>2</v>
      </c>
      <c r="DI71" s="42">
        <f>COUNTIF(E71:CT71,"АНГ")</f>
        <v>4</v>
      </c>
      <c r="DJ71" s="42">
        <f>COUNTIF(E71:CT71,"НЕМ")</f>
        <v>0</v>
      </c>
      <c r="DK71" s="42">
        <f>COUNTIF(E71:CT71,"ФРА")</f>
        <v>0</v>
      </c>
      <c r="DL71" s="42">
        <f>COUNTIF(E71:CT71,"ОКР")</f>
        <v>0</v>
      </c>
      <c r="DM71" s="42">
        <f>COUNTIF(E71:CT71,"ИЗО")</f>
        <v>0</v>
      </c>
      <c r="DN71" s="42">
        <f>COUNTIF(E71:CT71,"КУБ")</f>
        <v>0</v>
      </c>
      <c r="DO71" s="42">
        <f>COUNTIF(E71:CT71,"МУЗ")</f>
        <v>0</v>
      </c>
      <c r="DP71" s="42">
        <f>COUNTIF(E71:CT71,"ОБЗ")</f>
        <v>0</v>
      </c>
      <c r="DQ71" s="42">
        <f>COUNTIF(E71:CT71,"ТЕХ")</f>
        <v>0</v>
      </c>
      <c r="DR71" s="42">
        <f>COUNTIF(E71:CT71,"ФЗР")</f>
        <v>0</v>
      </c>
    </row>
    <row r="72" ht="18" customHeight="1">
      <c r="B72" s="1"/>
      <c r="D72" s="54" t="s">
        <v>129</v>
      </c>
      <c r="E72" s="41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 t="s">
        <v>22</v>
      </c>
      <c r="S72" s="38"/>
      <c r="T72" s="52"/>
      <c r="U72" s="38" t="s">
        <v>11</v>
      </c>
      <c r="V72" s="38"/>
      <c r="W72" s="38"/>
      <c r="X72" s="38"/>
      <c r="Y72" s="52"/>
      <c r="Z72" s="38" t="s">
        <v>23</v>
      </c>
      <c r="AA72" s="38"/>
      <c r="AB72" s="38"/>
      <c r="AC72" s="38"/>
      <c r="AD72" s="38"/>
      <c r="AE72" s="38" t="s">
        <v>11</v>
      </c>
      <c r="AF72" s="38"/>
      <c r="AG72" s="38"/>
      <c r="AH72" s="38"/>
      <c r="AI72" s="38"/>
      <c r="AJ72" s="38"/>
      <c r="AK72" s="38"/>
      <c r="AL72" s="38" t="s">
        <v>23</v>
      </c>
      <c r="AM72" s="38"/>
      <c r="AN72" s="38"/>
      <c r="AO72" s="58"/>
      <c r="AP72" s="38"/>
      <c r="AQ72" s="38" t="s">
        <v>21</v>
      </c>
      <c r="AR72" s="38"/>
      <c r="AS72" s="38"/>
      <c r="AT72" s="38"/>
      <c r="AU72" s="38"/>
      <c r="AV72" s="38" t="s">
        <v>12</v>
      </c>
      <c r="AW72" s="38" t="s">
        <v>11</v>
      </c>
      <c r="AX72" s="38"/>
      <c r="AY72" s="38" t="s">
        <v>21</v>
      </c>
      <c r="AZ72" s="38"/>
      <c r="BA72" s="38" t="s">
        <v>22</v>
      </c>
      <c r="BB72" s="38"/>
      <c r="BC72" s="38"/>
      <c r="BD72" s="38" t="s">
        <v>11</v>
      </c>
      <c r="BE72" s="38"/>
      <c r="BF72" s="38"/>
      <c r="BG72" s="38"/>
      <c r="BH72" s="38"/>
      <c r="BI72" s="38" t="s">
        <v>12</v>
      </c>
      <c r="BJ72" s="38"/>
      <c r="BK72" s="38"/>
      <c r="BL72" s="38"/>
      <c r="BM72" s="38" t="s">
        <v>23</v>
      </c>
      <c r="BN72" s="38"/>
      <c r="BO72" s="38"/>
      <c r="BP72" s="38"/>
      <c r="BQ72" s="38"/>
      <c r="BR72" s="38"/>
      <c r="BS72" s="38"/>
      <c r="BT72" s="38"/>
      <c r="BU72" s="38"/>
      <c r="BV72" s="38"/>
      <c r="BW72" s="39"/>
      <c r="BX72" s="40" t="s">
        <v>129</v>
      </c>
      <c r="BY72" s="41" t="s">
        <v>12</v>
      </c>
      <c r="BZ72" s="38"/>
      <c r="CA72" s="38"/>
      <c r="CB72" s="38"/>
      <c r="CC72" s="38" t="s">
        <v>11</v>
      </c>
      <c r="CD72" s="38"/>
      <c r="CE72" s="38"/>
      <c r="CF72" s="38"/>
      <c r="CG72" s="38"/>
      <c r="CH72" s="38" t="s">
        <v>23</v>
      </c>
      <c r="CI72" s="38"/>
      <c r="CJ72" s="38"/>
      <c r="CK72" s="58" t="s">
        <v>11</v>
      </c>
      <c r="CL72" s="38"/>
      <c r="CM72" s="38"/>
      <c r="CN72" s="38"/>
      <c r="CO72" s="38" t="s">
        <v>21</v>
      </c>
      <c r="CP72" s="38"/>
      <c r="CQ72" s="38"/>
      <c r="CR72" s="38"/>
      <c r="CS72" s="38"/>
      <c r="CT72" s="38"/>
      <c r="CU72" s="38"/>
      <c r="CV72" s="42">
        <f>COUNTIF(E72:CT72,"РУС")</f>
        <v>6</v>
      </c>
      <c r="CW72" s="43">
        <f>COUNTIF(E72:CT72,"МАТ")</f>
        <v>3</v>
      </c>
      <c r="CX72" s="42">
        <f>COUNTIF(E72:CT72,"АЛГ")</f>
        <v>0</v>
      </c>
      <c r="CY72" s="42">
        <f>COUNTIF(E72:CT72,"ГЕМ")</f>
        <v>0</v>
      </c>
      <c r="CZ72" s="42">
        <f>COUNTIF(E72:CT72,"ВИС")</f>
        <v>0</v>
      </c>
      <c r="DA72" s="42">
        <f>COUNTIF(E72:CT72,"БИО")</f>
        <v>0</v>
      </c>
      <c r="DB72" s="42">
        <f>COUNTIF(E72:CT72,"ГЕО")</f>
        <v>0</v>
      </c>
      <c r="DC72" s="42">
        <f>COUNTIF(E72:CT72,"ИНФ")</f>
        <v>0</v>
      </c>
      <c r="DD72" s="42">
        <f>COUNTIF(E72:CT72,"ИСТ")</f>
        <v>0</v>
      </c>
      <c r="DE72" s="42">
        <f>COUNTIF(E72:CT72,"ЛИТ")</f>
        <v>0</v>
      </c>
      <c r="DF72" s="42">
        <f>COUNTIF(E72:CT72,"ОБЩ")</f>
        <v>0</v>
      </c>
      <c r="DG72" s="42">
        <f>COUNTIF(E72:CT72,"ФИЗ")</f>
        <v>3</v>
      </c>
      <c r="DH72" s="42">
        <f>COUNTIF(E72:CT72,"ХИМ")</f>
        <v>2</v>
      </c>
      <c r="DI72" s="42">
        <f>COUNTIF(E72:CT72,"АНГ")</f>
        <v>4</v>
      </c>
      <c r="DJ72" s="42">
        <f>COUNTIF(E72:CT72,"НЕМ")</f>
        <v>0</v>
      </c>
      <c r="DK72" s="42">
        <f>COUNTIF(E72:CT72,"ФРА")</f>
        <v>0</v>
      </c>
      <c r="DL72" s="42">
        <f>COUNTIF(E72:CT72,"ОКР")</f>
        <v>0</v>
      </c>
      <c r="DM72" s="42">
        <f>COUNTIF(E72:CT72,"ИЗО")</f>
        <v>0</v>
      </c>
      <c r="DN72" s="42">
        <f>COUNTIF(E72:CT72,"КУБ")</f>
        <v>0</v>
      </c>
      <c r="DO72" s="42">
        <f>COUNTIF(E72:CT72,"МУЗ")</f>
        <v>0</v>
      </c>
      <c r="DP72" s="42">
        <f>COUNTIF(E72:CT72,"ОБЗ")</f>
        <v>0</v>
      </c>
      <c r="DQ72" s="42">
        <f>COUNTIF(E72:CT72,"ТЕХ")</f>
        <v>0</v>
      </c>
      <c r="DR72" s="42">
        <f>COUNTIF(E72:CT72,"ФЗР")</f>
        <v>0</v>
      </c>
    </row>
    <row r="73" ht="18" customHeight="1">
      <c r="B73" s="1"/>
      <c r="D73" s="54" t="s">
        <v>130</v>
      </c>
      <c r="E73" s="41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 t="s">
        <v>22</v>
      </c>
      <c r="R73" s="38"/>
      <c r="S73" s="38"/>
      <c r="T73" s="52"/>
      <c r="U73" s="38" t="s">
        <v>11</v>
      </c>
      <c r="V73" s="38"/>
      <c r="W73" s="38"/>
      <c r="X73" s="38"/>
      <c r="Y73" s="52"/>
      <c r="Z73" s="38"/>
      <c r="AA73" s="38"/>
      <c r="AB73" s="38"/>
      <c r="AC73" s="38"/>
      <c r="AD73" s="38"/>
      <c r="AE73" s="38" t="s">
        <v>11</v>
      </c>
      <c r="AF73" s="38"/>
      <c r="AG73" s="38"/>
      <c r="AH73" s="38"/>
      <c r="AI73" s="38"/>
      <c r="AJ73" s="38"/>
      <c r="AK73" s="38" t="s">
        <v>23</v>
      </c>
      <c r="AL73" s="38"/>
      <c r="AM73" s="38"/>
      <c r="AN73" s="38"/>
      <c r="AO73" s="58"/>
      <c r="AP73" s="38"/>
      <c r="AQ73" s="38" t="s">
        <v>21</v>
      </c>
      <c r="AR73" s="38"/>
      <c r="AS73" s="38"/>
      <c r="AT73" s="38"/>
      <c r="AU73" s="38" t="s">
        <v>11</v>
      </c>
      <c r="AV73" s="38" t="s">
        <v>12</v>
      </c>
      <c r="AW73" s="38" t="s">
        <v>23</v>
      </c>
      <c r="AX73" s="38" t="s">
        <v>22</v>
      </c>
      <c r="AY73" s="38" t="s">
        <v>21</v>
      </c>
      <c r="AZ73" s="38"/>
      <c r="BA73" s="38"/>
      <c r="BB73" s="38" t="s">
        <v>12</v>
      </c>
      <c r="BC73" s="38"/>
      <c r="BD73" s="38" t="s">
        <v>11</v>
      </c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 t="s">
        <v>12</v>
      </c>
      <c r="BS73" s="38"/>
      <c r="BT73" s="38"/>
      <c r="BU73" s="38"/>
      <c r="BV73" s="38"/>
      <c r="BW73" s="39"/>
      <c r="BX73" s="40" t="s">
        <v>130</v>
      </c>
      <c r="BY73" s="41"/>
      <c r="BZ73" s="38"/>
      <c r="CA73" s="38"/>
      <c r="CB73" s="38"/>
      <c r="CC73" s="38" t="s">
        <v>11</v>
      </c>
      <c r="CD73" s="38"/>
      <c r="CE73" s="38"/>
      <c r="CF73" s="38"/>
      <c r="CG73" s="38" t="s">
        <v>23</v>
      </c>
      <c r="CH73" s="38"/>
      <c r="CI73" s="38"/>
      <c r="CJ73" s="38"/>
      <c r="CK73" s="58" t="s">
        <v>11</v>
      </c>
      <c r="CL73" s="38"/>
      <c r="CM73" s="38" t="s">
        <v>23</v>
      </c>
      <c r="CN73" s="38"/>
      <c r="CO73" s="38" t="s">
        <v>21</v>
      </c>
      <c r="CP73" s="38"/>
      <c r="CQ73" s="38"/>
      <c r="CR73" s="38"/>
      <c r="CS73" s="38"/>
      <c r="CT73" s="38"/>
      <c r="CU73" s="38"/>
      <c r="CV73" s="42">
        <f>COUNTIF(E73:CT73,"РУС")</f>
        <v>6</v>
      </c>
      <c r="CW73" s="43">
        <f>COUNTIF(E73:CT73,"МАТ")</f>
        <v>3</v>
      </c>
      <c r="CX73" s="42">
        <f>COUNTIF(E73:CT73,"АЛГ")</f>
        <v>0</v>
      </c>
      <c r="CY73" s="42">
        <f>COUNTIF(E73:CT73,"ГЕМ")</f>
        <v>0</v>
      </c>
      <c r="CZ73" s="42">
        <f>COUNTIF(E73:CT73,"ВИС")</f>
        <v>0</v>
      </c>
      <c r="DA73" s="42">
        <f>COUNTIF(E73:CT73,"БИО")</f>
        <v>0</v>
      </c>
      <c r="DB73" s="42">
        <f>COUNTIF(E73:CT73,"ГЕО")</f>
        <v>0</v>
      </c>
      <c r="DC73" s="42">
        <f>COUNTIF(E73:CT73,"ИНФ")</f>
        <v>0</v>
      </c>
      <c r="DD73" s="42">
        <f>COUNTIF(E73:CT73,"ИСТ")</f>
        <v>0</v>
      </c>
      <c r="DE73" s="42">
        <f>COUNTIF(E73:CT73,"ЛИТ")</f>
        <v>0</v>
      </c>
      <c r="DF73" s="42">
        <f>COUNTIF(E73:CT73,"ОБЩ")</f>
        <v>0</v>
      </c>
      <c r="DG73" s="42">
        <f>COUNTIF(E73:CT73,"ФИЗ")</f>
        <v>3</v>
      </c>
      <c r="DH73" s="42">
        <f>COUNTIF(E73:CT73,"ХИМ")</f>
        <v>2</v>
      </c>
      <c r="DI73" s="42">
        <f>COUNTIF(E73:CT73,"АНГ")</f>
        <v>4</v>
      </c>
      <c r="DJ73" s="42">
        <f>COUNTIF(E73:CT73,"НЕМ")</f>
        <v>0</v>
      </c>
      <c r="DK73" s="42">
        <f>COUNTIF(E73:CT73,"ФРА")</f>
        <v>0</v>
      </c>
      <c r="DL73" s="42">
        <f>COUNTIF(E73:CT73,"ОКР")</f>
        <v>0</v>
      </c>
      <c r="DM73" s="42">
        <f>COUNTIF(E73:CT73,"ИЗО")</f>
        <v>0</v>
      </c>
      <c r="DN73" s="42">
        <f>COUNTIF(E73:CT73,"КУБ")</f>
        <v>0</v>
      </c>
      <c r="DO73" s="42">
        <f>COUNTIF(E73:CT73,"МУЗ")</f>
        <v>0</v>
      </c>
      <c r="DP73" s="42">
        <f>COUNTIF(E73:CT73,"ОБЗ")</f>
        <v>0</v>
      </c>
      <c r="DQ73" s="42">
        <f>COUNTIF(E73:CT73,"ТЕХ")</f>
        <v>0</v>
      </c>
      <c r="DR73" s="42">
        <f>COUNTIF(E73:CT73,"ФЗР")</f>
        <v>0</v>
      </c>
    </row>
    <row r="74" ht="18" customHeight="1">
      <c r="B74" s="1"/>
      <c r="D74" s="54" t="s">
        <v>131</v>
      </c>
      <c r="E74" s="41"/>
      <c r="F74" s="38"/>
      <c r="G74" s="38"/>
      <c r="H74" s="38"/>
      <c r="I74" s="38"/>
      <c r="J74" s="38"/>
      <c r="K74" s="38"/>
      <c r="L74" s="38" t="s">
        <v>21</v>
      </c>
      <c r="M74" s="38"/>
      <c r="N74" s="38"/>
      <c r="O74" s="38"/>
      <c r="P74" s="38"/>
      <c r="Q74" s="38"/>
      <c r="R74" s="38" t="s">
        <v>22</v>
      </c>
      <c r="S74" s="38"/>
      <c r="T74" s="52"/>
      <c r="U74" s="38"/>
      <c r="V74" s="38"/>
      <c r="W74" s="38" t="s">
        <v>11</v>
      </c>
      <c r="X74" s="38"/>
      <c r="Y74" s="52"/>
      <c r="Z74" s="38"/>
      <c r="AA74" s="38" t="s">
        <v>23</v>
      </c>
      <c r="AB74" s="38"/>
      <c r="AC74" s="38"/>
      <c r="AD74" s="38"/>
      <c r="AE74" s="38"/>
      <c r="AF74" s="38"/>
      <c r="AG74" s="38" t="s">
        <v>11</v>
      </c>
      <c r="AH74" s="38"/>
      <c r="AI74" s="38"/>
      <c r="AJ74" s="38"/>
      <c r="AK74" s="38"/>
      <c r="AL74" s="38"/>
      <c r="AM74" s="38" t="s">
        <v>23</v>
      </c>
      <c r="AN74" s="38"/>
      <c r="AO74" s="58"/>
      <c r="AP74" s="38"/>
      <c r="AQ74" s="38"/>
      <c r="AR74" s="38"/>
      <c r="AS74" s="38"/>
      <c r="AT74" s="38"/>
      <c r="AU74" s="38"/>
      <c r="AV74" s="38" t="s">
        <v>12</v>
      </c>
      <c r="AW74" s="38"/>
      <c r="AX74" s="38"/>
      <c r="AY74" s="38" t="s">
        <v>11</v>
      </c>
      <c r="AZ74" s="38"/>
      <c r="BA74" s="38" t="s">
        <v>22</v>
      </c>
      <c r="BB74" s="38"/>
      <c r="BC74" s="38"/>
      <c r="BD74" s="38"/>
      <c r="BE74" s="38"/>
      <c r="BF74" s="38" t="s">
        <v>11</v>
      </c>
      <c r="BG74" s="38"/>
      <c r="BH74" s="38"/>
      <c r="BI74" s="38" t="s">
        <v>12</v>
      </c>
      <c r="BJ74" s="38"/>
      <c r="BK74" s="38"/>
      <c r="BL74" s="38"/>
      <c r="BM74" s="38" t="s">
        <v>23</v>
      </c>
      <c r="BN74" s="38"/>
      <c r="BO74" s="38"/>
      <c r="BP74" s="38"/>
      <c r="BQ74" s="38"/>
      <c r="BR74" s="38"/>
      <c r="BS74" s="38"/>
      <c r="BT74" s="38"/>
      <c r="BU74" s="38"/>
      <c r="BV74" s="38"/>
      <c r="BW74" s="39"/>
      <c r="BX74" s="40" t="s">
        <v>131</v>
      </c>
      <c r="BY74" s="41" t="s">
        <v>12</v>
      </c>
      <c r="BZ74" s="38"/>
      <c r="CA74" s="38"/>
      <c r="CB74" s="38"/>
      <c r="CC74" s="38"/>
      <c r="CD74" s="38"/>
      <c r="CE74" s="38" t="s">
        <v>11</v>
      </c>
      <c r="CF74" s="38"/>
      <c r="CG74" s="38"/>
      <c r="CH74" s="38"/>
      <c r="CI74" s="38" t="s">
        <v>23</v>
      </c>
      <c r="CJ74" s="38"/>
      <c r="CK74" s="58"/>
      <c r="CL74" s="38"/>
      <c r="CM74" s="38" t="s">
        <v>11</v>
      </c>
      <c r="CN74" s="38"/>
      <c r="CO74" s="38"/>
      <c r="CP74" s="38"/>
      <c r="CQ74" s="38"/>
      <c r="CR74" s="38"/>
      <c r="CS74" s="38"/>
      <c r="CT74" s="38"/>
      <c r="CU74" s="38"/>
      <c r="CV74" s="42">
        <f>COUNTIF(E74:CT74,"РУС")</f>
        <v>6</v>
      </c>
      <c r="CW74" s="43">
        <f>COUNTIF(E74:CT74,"МАТ")</f>
        <v>3</v>
      </c>
      <c r="CX74" s="42">
        <f>COUNTIF(E74:CT74,"АЛГ")</f>
        <v>0</v>
      </c>
      <c r="CY74" s="42">
        <f>COUNTIF(E74:CT74,"ГЕМ")</f>
        <v>0</v>
      </c>
      <c r="CZ74" s="42">
        <f>COUNTIF(E74:CT74,"ВИС")</f>
        <v>0</v>
      </c>
      <c r="DA74" s="42">
        <f>COUNTIF(E74:CT74,"БИО")</f>
        <v>0</v>
      </c>
      <c r="DB74" s="42">
        <f>COUNTIF(E74:CT74,"ГЕО")</f>
        <v>0</v>
      </c>
      <c r="DC74" s="42">
        <f>COUNTIF(E74:CT74,"ИНФ")</f>
        <v>0</v>
      </c>
      <c r="DD74" s="42">
        <f>COUNTIF(E74:CT74,"ИСТ")</f>
        <v>0</v>
      </c>
      <c r="DE74" s="42">
        <f>COUNTIF(E74:CT74,"ЛИТ")</f>
        <v>0</v>
      </c>
      <c r="DF74" s="42">
        <f>COUNTIF(E74:CT74,"ОБЩ")</f>
        <v>0</v>
      </c>
      <c r="DG74" s="42">
        <f>COUNTIF(E74:CT74,"ФИЗ")</f>
        <v>1</v>
      </c>
      <c r="DH74" s="42">
        <f>COUNTIF(E74:CT74,"ХИМ")</f>
        <v>2</v>
      </c>
      <c r="DI74" s="42">
        <f>COUNTIF(E74:CT74,"АНГ")</f>
        <v>4</v>
      </c>
      <c r="DJ74" s="42">
        <f>COUNTIF(E74:CT74,"НЕМ")</f>
        <v>0</v>
      </c>
      <c r="DK74" s="42">
        <f>COUNTIF(E74:CT74,"ФРА")</f>
        <v>0</v>
      </c>
      <c r="DL74" s="42">
        <f>COUNTIF(E74:CT74,"ОКР")</f>
        <v>0</v>
      </c>
      <c r="DM74" s="42">
        <f>COUNTIF(E74:CT74,"ИЗО")</f>
        <v>0</v>
      </c>
      <c r="DN74" s="42">
        <f>COUNTIF(E74:CT74,"КУБ")</f>
        <v>0</v>
      </c>
      <c r="DO74" s="42">
        <f>COUNTIF(E74:CT74,"МУЗ")</f>
        <v>0</v>
      </c>
      <c r="DP74" s="42">
        <f>COUNTIF(E74:CT74,"ОБЗ")</f>
        <v>0</v>
      </c>
      <c r="DQ74" s="42">
        <f>COUNTIF(E74:CT74,"ТЕХ")</f>
        <v>0</v>
      </c>
      <c r="DR74" s="42">
        <f>COUNTIF(E74:CT74,"ФЗР")</f>
        <v>0</v>
      </c>
    </row>
    <row r="75" ht="18" customHeight="1">
      <c r="B75" s="1"/>
      <c r="D75" s="54" t="s">
        <v>132</v>
      </c>
      <c r="E75" s="41"/>
      <c r="F75" s="38"/>
      <c r="G75" s="38"/>
      <c r="H75" s="38"/>
      <c r="I75" s="38"/>
      <c r="J75" s="38"/>
      <c r="K75" s="38"/>
      <c r="L75" s="38" t="s">
        <v>21</v>
      </c>
      <c r="M75" s="38"/>
      <c r="N75" s="38"/>
      <c r="O75" s="38"/>
      <c r="P75" s="38"/>
      <c r="Q75" s="38" t="s">
        <v>22</v>
      </c>
      <c r="R75" s="38"/>
      <c r="S75" s="38"/>
      <c r="T75" s="38" t="s">
        <v>11</v>
      </c>
      <c r="U75" s="38"/>
      <c r="V75" s="38"/>
      <c r="W75" s="38"/>
      <c r="X75" s="38"/>
      <c r="Y75" s="52"/>
      <c r="Z75" s="38"/>
      <c r="AA75" s="38"/>
      <c r="AB75" s="38"/>
      <c r="AC75" s="38"/>
      <c r="AD75" s="38"/>
      <c r="AE75" s="38" t="s">
        <v>11</v>
      </c>
      <c r="AF75" s="38"/>
      <c r="AG75" s="38"/>
      <c r="AH75" s="38"/>
      <c r="AI75" s="38"/>
      <c r="AJ75" s="38"/>
      <c r="AK75" s="38" t="s">
        <v>23</v>
      </c>
      <c r="AL75" s="38"/>
      <c r="AM75" s="38"/>
      <c r="AN75" s="38"/>
      <c r="AO75" s="58"/>
      <c r="AP75" s="38"/>
      <c r="AQ75" s="38"/>
      <c r="AR75" s="38"/>
      <c r="AS75" s="38"/>
      <c r="AT75" s="38"/>
      <c r="AU75" s="38"/>
      <c r="AV75" s="38" t="s">
        <v>12</v>
      </c>
      <c r="AW75" s="38" t="s">
        <v>23</v>
      </c>
      <c r="AX75" s="38" t="s">
        <v>22</v>
      </c>
      <c r="AY75" s="38" t="s">
        <v>11</v>
      </c>
      <c r="AZ75" s="38"/>
      <c r="BA75" s="38"/>
      <c r="BB75" s="38" t="s">
        <v>11</v>
      </c>
      <c r="BC75" s="38"/>
      <c r="BD75" s="38"/>
      <c r="BE75" s="38"/>
      <c r="BF75" s="38"/>
      <c r="BG75" s="38"/>
      <c r="BH75" s="38"/>
      <c r="BI75" s="38" t="s">
        <v>12</v>
      </c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9"/>
      <c r="BX75" s="40" t="s">
        <v>132</v>
      </c>
      <c r="BY75" s="41" t="s">
        <v>12</v>
      </c>
      <c r="BZ75" s="38"/>
      <c r="CA75" s="38" t="s">
        <v>11</v>
      </c>
      <c r="CB75" s="38"/>
      <c r="CC75" s="38"/>
      <c r="CD75" s="38"/>
      <c r="CE75" s="38"/>
      <c r="CF75" s="38"/>
      <c r="CG75" s="38" t="s">
        <v>23</v>
      </c>
      <c r="CH75" s="38" t="s">
        <v>11</v>
      </c>
      <c r="CI75" s="38"/>
      <c r="CJ75" s="38"/>
      <c r="CK75" s="58"/>
      <c r="CL75" s="38"/>
      <c r="CM75" s="38" t="s">
        <v>23</v>
      </c>
      <c r="CN75" s="38"/>
      <c r="CO75" s="38"/>
      <c r="CP75" s="38"/>
      <c r="CQ75" s="38"/>
      <c r="CR75" s="38"/>
      <c r="CS75" s="38"/>
      <c r="CT75" s="38"/>
      <c r="CU75" s="38"/>
      <c r="CV75" s="42">
        <f>COUNTIF(E75:CT75,"РУС")</f>
        <v>6</v>
      </c>
      <c r="CW75" s="43">
        <f>COUNTIF(E75:CT75,"МАТ")</f>
        <v>3</v>
      </c>
      <c r="CX75" s="42">
        <f>COUNTIF(E75:CT75,"АЛГ")</f>
        <v>0</v>
      </c>
      <c r="CY75" s="42">
        <f>COUNTIF(E75:CT75,"ГЕМ")</f>
        <v>0</v>
      </c>
      <c r="CZ75" s="42">
        <f>COUNTIF(E75:CT75,"ВИС")</f>
        <v>0</v>
      </c>
      <c r="DA75" s="42">
        <f>COUNTIF(E75:CT75,"БИО")</f>
        <v>0</v>
      </c>
      <c r="DB75" s="42">
        <f>COUNTIF(E75:CT75,"ГЕО")</f>
        <v>0</v>
      </c>
      <c r="DC75" s="42">
        <f>COUNTIF(E75:CT75,"ИНФ")</f>
        <v>0</v>
      </c>
      <c r="DD75" s="42">
        <f>COUNTIF(E75:CT75,"ИСТ")</f>
        <v>0</v>
      </c>
      <c r="DE75" s="42">
        <f>COUNTIF(E75:CT75,"ЛИТ")</f>
        <v>0</v>
      </c>
      <c r="DF75" s="42">
        <f>COUNTIF(E75:CT75,"ОБЩ")</f>
        <v>0</v>
      </c>
      <c r="DG75" s="42">
        <f>COUNTIF(E75:CT75,"ФИЗ")</f>
        <v>1</v>
      </c>
      <c r="DH75" s="42">
        <f>COUNTIF(E75:CT75,"ХИМ")</f>
        <v>2</v>
      </c>
      <c r="DI75" s="42">
        <f>COUNTIF(E75:CT75,"АНГ")</f>
        <v>4</v>
      </c>
      <c r="DJ75" s="42">
        <f>COUNTIF(E75:CT75,"НЕМ")</f>
        <v>0</v>
      </c>
      <c r="DK75" s="42">
        <f>COUNTIF(E75:CT75,"ФРА")</f>
        <v>0</v>
      </c>
      <c r="DL75" s="42">
        <f>COUNTIF(E75:CT75,"ОКР")</f>
        <v>0</v>
      </c>
      <c r="DM75" s="42">
        <f>COUNTIF(E75:CT75,"ИЗО")</f>
        <v>0</v>
      </c>
      <c r="DN75" s="42">
        <f>COUNTIF(E75:CT75,"КУБ")</f>
        <v>0</v>
      </c>
      <c r="DO75" s="42">
        <f>COUNTIF(E75:CT75,"МУЗ")</f>
        <v>0</v>
      </c>
      <c r="DP75" s="42">
        <f>COUNTIF(E75:CT75,"ОБЗ")</f>
        <v>0</v>
      </c>
      <c r="DQ75" s="42">
        <f>COUNTIF(E75:CT75,"ТЕХ")</f>
        <v>0</v>
      </c>
      <c r="DR75" s="42">
        <f>COUNTIF(E75:CT75,"ФЗР")</f>
        <v>0</v>
      </c>
    </row>
    <row r="76" ht="18" customHeight="1">
      <c r="A76" s="49"/>
      <c r="B76" s="59"/>
      <c r="D76" s="54" t="s">
        <v>133</v>
      </c>
      <c r="E76" s="41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52"/>
      <c r="U76" s="38"/>
      <c r="V76" s="38"/>
      <c r="W76" s="38"/>
      <c r="X76" s="38" t="s">
        <v>23</v>
      </c>
      <c r="Y76" s="52"/>
      <c r="Z76" s="38" t="s">
        <v>12</v>
      </c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 t="s">
        <v>12</v>
      </c>
      <c r="AM76" s="38"/>
      <c r="AN76" s="38"/>
      <c r="AO76" s="58"/>
      <c r="AP76" s="38"/>
      <c r="AQ76" s="38" t="s">
        <v>23</v>
      </c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 t="s">
        <v>12</v>
      </c>
      <c r="BG76" s="38"/>
      <c r="BH76" s="38"/>
      <c r="BI76" s="38" t="s">
        <v>21</v>
      </c>
      <c r="BJ76" s="38"/>
      <c r="BK76" s="38"/>
      <c r="BL76" s="38"/>
      <c r="BM76" s="38"/>
      <c r="BN76" s="38"/>
      <c r="BO76" s="38"/>
      <c r="BP76" s="38"/>
      <c r="BQ76" s="38"/>
      <c r="BR76" s="38"/>
      <c r="BS76" s="38" t="s">
        <v>23</v>
      </c>
      <c r="BT76" s="38"/>
      <c r="BU76" s="38" t="s">
        <v>11</v>
      </c>
      <c r="BV76" s="38" t="s">
        <v>12</v>
      </c>
      <c r="BW76" s="39"/>
      <c r="BX76" s="40" t="s">
        <v>133</v>
      </c>
      <c r="BY76" s="41"/>
      <c r="BZ76" s="38"/>
      <c r="CA76" s="38"/>
      <c r="CB76" s="38"/>
      <c r="CC76" s="38"/>
      <c r="CD76" s="38"/>
      <c r="CE76" s="38"/>
      <c r="CF76" s="38" t="s">
        <v>19</v>
      </c>
      <c r="CG76" s="38"/>
      <c r="CH76" s="38"/>
      <c r="CI76" s="38"/>
      <c r="CJ76" s="38"/>
      <c r="CK76" s="58"/>
      <c r="CL76" s="38" t="s">
        <v>22</v>
      </c>
      <c r="CM76" s="38" t="s">
        <v>23</v>
      </c>
      <c r="CN76" s="38"/>
      <c r="CO76" s="38"/>
      <c r="CP76" s="38"/>
      <c r="CQ76" s="38"/>
      <c r="CR76" s="38"/>
      <c r="CS76" s="38"/>
      <c r="CT76" s="38"/>
      <c r="CU76" s="38" t="s">
        <v>22</v>
      </c>
      <c r="CV76" s="42">
        <f>COUNTIF(E76:CT76,"РУС")</f>
        <v>1</v>
      </c>
      <c r="CW76" s="43">
        <f>COUNTIF(E76:CT76,"МАТ")</f>
        <v>4</v>
      </c>
      <c r="CX76" s="42">
        <f>COUNTIF(E76:CT76,"АЛГ")</f>
        <v>0</v>
      </c>
      <c r="CY76" s="42">
        <f>COUNTIF(E76:CT76,"ГЕМ")</f>
        <v>0</v>
      </c>
      <c r="CZ76" s="42">
        <f>COUNTIF(E76:CT76,"ВИС")</f>
        <v>0</v>
      </c>
      <c r="DA76" s="42">
        <f>COUNTIF(E76:CT76,"БИО")</f>
        <v>0</v>
      </c>
      <c r="DB76" s="42">
        <f>COUNTIF(E76:CT76,"ГЕО")</f>
        <v>0</v>
      </c>
      <c r="DC76" s="42">
        <f>COUNTIF(E76:CT76,"ИНФ")</f>
        <v>0</v>
      </c>
      <c r="DD76" s="42">
        <f>COUNTIF(E76:CT76,"ИСТ")</f>
        <v>0</v>
      </c>
      <c r="DE76" s="42">
        <f>COUNTIF(E76:CT76,"ЛИТ")</f>
        <v>1</v>
      </c>
      <c r="DF76" s="42">
        <f>COUNTIF(E76:CT76,"ОБЩ")</f>
        <v>0</v>
      </c>
      <c r="DG76" s="42">
        <f>COUNTIF(E76:CT76,"ФИЗ")</f>
        <v>1</v>
      </c>
      <c r="DH76" s="42">
        <f>COUNTIF(E76:CT76,"ХИМ")</f>
        <v>1</v>
      </c>
      <c r="DI76" s="42">
        <f>COUNTIF(E76:CT76,"АНГ")</f>
        <v>4</v>
      </c>
      <c r="DJ76" s="42">
        <f>COUNTIF(E76:CT76,"НЕМ")</f>
        <v>0</v>
      </c>
      <c r="DK76" s="42">
        <f>COUNTIF(E76:CT76,"ФРА")</f>
        <v>0</v>
      </c>
      <c r="DL76" s="42">
        <f>COUNTIF(E76:CT76,"ОКР")</f>
        <v>0</v>
      </c>
      <c r="DM76" s="42">
        <f>COUNTIF(E76:CT76,"ИЗО")</f>
        <v>0</v>
      </c>
      <c r="DN76" s="42">
        <f>COUNTIF(E76:CT76,"КУБ")</f>
        <v>0</v>
      </c>
      <c r="DO76" s="42">
        <f>COUNTIF(E76:CT76,"МУЗ")</f>
        <v>0</v>
      </c>
      <c r="DP76" s="42">
        <f>COUNTIF(E76:CT76,"ОБЗ")</f>
        <v>0</v>
      </c>
      <c r="DQ76" s="42">
        <f>COUNTIF(E76:CT76,"ТЕХ")</f>
        <v>0</v>
      </c>
      <c r="DR76" s="42">
        <f>COUNTIF(E76:CT76,"ФЗР")</f>
        <v>0</v>
      </c>
    </row>
    <row r="77" ht="18" customHeight="1">
      <c r="B77" s="59"/>
      <c r="D77" s="54" t="s">
        <v>134</v>
      </c>
      <c r="E77" s="41"/>
      <c r="F77" s="38"/>
      <c r="G77" s="38"/>
      <c r="H77" s="38"/>
      <c r="I77" s="38"/>
      <c r="J77" s="38"/>
      <c r="K77" s="38"/>
      <c r="L77" s="38"/>
      <c r="M77" s="38"/>
      <c r="N77" s="38" t="s">
        <v>11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 t="s">
        <v>12</v>
      </c>
      <c r="AQ77" s="38"/>
      <c r="AR77" s="38"/>
      <c r="AS77" s="38"/>
      <c r="AT77" s="38"/>
      <c r="AU77" s="38" t="s">
        <v>23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 t="s">
        <v>21</v>
      </c>
      <c r="BJ77" s="38"/>
      <c r="BK77" s="57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 t="s">
        <v>12</v>
      </c>
      <c r="BW77" s="39"/>
      <c r="BX77" s="40" t="s">
        <v>134</v>
      </c>
      <c r="BY77" s="41"/>
      <c r="BZ77" s="38"/>
      <c r="CA77" s="38" t="s">
        <v>23</v>
      </c>
      <c r="CB77" s="38"/>
      <c r="CC77" s="38"/>
      <c r="CD77" s="38"/>
      <c r="CE77" s="38"/>
      <c r="CF77" s="38" t="s">
        <v>19</v>
      </c>
      <c r="CG77" s="38"/>
      <c r="CH77" s="38"/>
      <c r="CI77" s="38"/>
      <c r="CJ77" s="38"/>
      <c r="CK77" s="38"/>
      <c r="CL77" s="38" t="s">
        <v>17</v>
      </c>
      <c r="CM77" s="38"/>
      <c r="CN77" s="38"/>
      <c r="CO77" s="38"/>
      <c r="CP77" s="38"/>
      <c r="CQ77" s="38"/>
      <c r="CR77" s="38"/>
      <c r="CS77" s="38"/>
      <c r="CT77" s="38"/>
      <c r="CU77" s="38" t="s">
        <v>22</v>
      </c>
      <c r="CV77" s="42">
        <f>COUNTIF(E77:CT77,"РУС")</f>
        <v>1</v>
      </c>
      <c r="CW77" s="43">
        <f>COUNTIF(E77:CT77,"МАТ")</f>
        <v>2</v>
      </c>
      <c r="CX77" s="42">
        <f>COUNTIF(E77:CT77,"АЛГ")</f>
        <v>0</v>
      </c>
      <c r="CY77" s="42">
        <f>COUNTIF(E77:CT77,"ГЕМ")</f>
        <v>0</v>
      </c>
      <c r="CZ77" s="42">
        <f>COUNTIF(E77:CT77,"ВИС")</f>
        <v>0</v>
      </c>
      <c r="DA77" s="42">
        <f>COUNTIF(E77:CT77,"БИО")</f>
        <v>0</v>
      </c>
      <c r="DB77" s="42">
        <f>COUNTIF(E77:CT77,"ГЕО")</f>
        <v>0</v>
      </c>
      <c r="DC77" s="42">
        <f>COUNTIF(E77:CT77,"ИНФ")</f>
        <v>1</v>
      </c>
      <c r="DD77" s="42">
        <f>COUNTIF(E77:CT77,"ИСТ")</f>
        <v>0</v>
      </c>
      <c r="DE77" s="42">
        <f>COUNTIF(E77:CT77,"ЛИТ")</f>
        <v>1</v>
      </c>
      <c r="DF77" s="42">
        <f>COUNTIF(E77:CT77,"ОБЩ")</f>
        <v>0</v>
      </c>
      <c r="DG77" s="42">
        <f>COUNTIF(E77:CT77,"ФИЗ")</f>
        <v>1</v>
      </c>
      <c r="DH77" s="42">
        <f>COUNTIF(E77:CT77,"ХИМ")</f>
        <v>0</v>
      </c>
      <c r="DI77" s="42">
        <f>COUNTIF(E77:CT77,"АНГ")</f>
        <v>2</v>
      </c>
      <c r="DJ77" s="42">
        <f>COUNTIF(E77:CT77,"НЕМ")</f>
        <v>0</v>
      </c>
      <c r="DK77" s="42">
        <f>COUNTIF(E77:CT77,"ФРА")</f>
        <v>0</v>
      </c>
      <c r="DL77" s="42">
        <f>COUNTIF(E77:CT77,"ОКР")</f>
        <v>0</v>
      </c>
      <c r="DM77" s="42">
        <f>COUNTIF(E77:CT77,"ИЗО")</f>
        <v>0</v>
      </c>
      <c r="DN77" s="42">
        <f>COUNTIF(E77:CT77,"КУБ")</f>
        <v>0</v>
      </c>
      <c r="DO77" s="42">
        <f>COUNTIF(E77:CT77,"МУЗ")</f>
        <v>0</v>
      </c>
      <c r="DP77" s="42">
        <f>COUNTIF(E77:CT77,"ОБЗ")</f>
        <v>0</v>
      </c>
      <c r="DQ77" s="42">
        <f>COUNTIF(E77:CT77,"ТЕХ")</f>
        <v>0</v>
      </c>
      <c r="DR77" s="42">
        <f>COUNTIF(E77:CT77,"ФЗР")</f>
        <v>0</v>
      </c>
    </row>
    <row r="78" ht="18" customHeight="1">
      <c r="B78" s="59"/>
      <c r="D78" s="54" t="s">
        <v>135</v>
      </c>
      <c r="E78" s="41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 t="s">
        <v>12</v>
      </c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 t="s">
        <v>12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 t="s">
        <v>23</v>
      </c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 t="s">
        <v>12</v>
      </c>
      <c r="BH78" s="38"/>
      <c r="BI78" s="38" t="s">
        <v>21</v>
      </c>
      <c r="BJ78" s="38"/>
      <c r="BK78" s="57"/>
      <c r="BL78" s="38"/>
      <c r="BM78" s="38"/>
      <c r="BN78" s="38"/>
      <c r="BO78" s="38"/>
      <c r="BP78" s="38"/>
      <c r="BQ78" s="38"/>
      <c r="BR78" s="38"/>
      <c r="BS78" s="38"/>
      <c r="BT78" s="38"/>
      <c r="BU78" s="38" t="s">
        <v>11</v>
      </c>
      <c r="BV78" s="38"/>
      <c r="BW78" s="39"/>
      <c r="BX78" s="40" t="s">
        <v>135</v>
      </c>
      <c r="BY78" s="41"/>
      <c r="BZ78" s="38"/>
      <c r="CA78" s="38" t="s">
        <v>23</v>
      </c>
      <c r="CB78" s="38"/>
      <c r="CC78" s="38"/>
      <c r="CD78" s="38"/>
      <c r="CE78" s="38"/>
      <c r="CF78" s="38" t="s">
        <v>19</v>
      </c>
      <c r="CG78" s="38"/>
      <c r="CH78" s="38"/>
      <c r="CI78" s="38"/>
      <c r="CJ78" s="38"/>
      <c r="CK78" s="38"/>
      <c r="CL78" s="38"/>
      <c r="CM78" s="38" t="s">
        <v>17</v>
      </c>
      <c r="CN78" s="38"/>
      <c r="CO78" s="38"/>
      <c r="CP78" s="38"/>
      <c r="CQ78" s="38"/>
      <c r="CR78" s="38"/>
      <c r="CS78" s="38"/>
      <c r="CT78" s="38"/>
      <c r="CU78" s="38" t="s">
        <v>22</v>
      </c>
      <c r="CV78" s="42">
        <f>COUNTIF(E78:CT78,"РУС")</f>
        <v>1</v>
      </c>
      <c r="CW78" s="43">
        <f>COUNTIF(E78:CT78,"МАТ")</f>
        <v>3</v>
      </c>
      <c r="CX78" s="42">
        <f>COUNTIF(E78:CT78,"АЛГ")</f>
        <v>0</v>
      </c>
      <c r="CY78" s="42">
        <f>COUNTIF(E78:CT78,"ГЕМ")</f>
        <v>0</v>
      </c>
      <c r="CZ78" s="42">
        <f>COUNTIF(E78:CT78,"ВИС")</f>
        <v>0</v>
      </c>
      <c r="DA78" s="42">
        <f>COUNTIF(E78:CT78,"БИО")</f>
        <v>0</v>
      </c>
      <c r="DB78" s="42">
        <f>COUNTIF(E78:CT78,"ГЕО")</f>
        <v>0</v>
      </c>
      <c r="DC78" s="42">
        <f>COUNTIF(E78:CT78,"ИНФ")</f>
        <v>1</v>
      </c>
      <c r="DD78" s="42">
        <f>COUNTIF(E78:CT78,"ИСТ")</f>
        <v>0</v>
      </c>
      <c r="DE78" s="42">
        <f>COUNTIF(E78:CT78,"ЛИТ")</f>
        <v>1</v>
      </c>
      <c r="DF78" s="42">
        <f>COUNTIF(E78:CT78,"ОБЩ")</f>
        <v>0</v>
      </c>
      <c r="DG78" s="42">
        <f>COUNTIF(E78:CT78,"ФИЗ")</f>
        <v>1</v>
      </c>
      <c r="DH78" s="42">
        <f>COUNTIF(E78:CT78,"ХИМ")</f>
        <v>0</v>
      </c>
      <c r="DI78" s="42">
        <f>COUNTIF(E78:CT78,"АНГ")</f>
        <v>2</v>
      </c>
      <c r="DJ78" s="42">
        <f>COUNTIF(E78:CT78,"НЕМ")</f>
        <v>0</v>
      </c>
      <c r="DK78" s="42">
        <f>COUNTIF(E78:CT78,"ФРА")</f>
        <v>0</v>
      </c>
      <c r="DL78" s="42">
        <f>COUNTIF(E78:CT78,"ОКР")</f>
        <v>0</v>
      </c>
      <c r="DM78" s="42">
        <f>COUNTIF(E78:CT78,"ИЗО")</f>
        <v>0</v>
      </c>
      <c r="DN78" s="42">
        <f>COUNTIF(E78:CT78,"КУБ")</f>
        <v>0</v>
      </c>
      <c r="DO78" s="42">
        <f>COUNTIF(E78:CT78,"МУЗ")</f>
        <v>0</v>
      </c>
      <c r="DP78" s="42">
        <f>COUNTIF(E78:CT78,"ОБЗ")</f>
        <v>0</v>
      </c>
      <c r="DQ78" s="42">
        <f>COUNTIF(E78:CT78,"ТЕХ")</f>
        <v>0</v>
      </c>
      <c r="DR78" s="42">
        <f>COUNTIF(E78:CT78,"ФЗР")</f>
        <v>0</v>
      </c>
    </row>
    <row r="79" ht="18" customHeight="1">
      <c r="B79" s="59"/>
      <c r="D79" s="54" t="s">
        <v>136</v>
      </c>
      <c r="E79" s="41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 t="s">
        <v>11</v>
      </c>
      <c r="R79" s="38"/>
      <c r="S79" s="38" t="s">
        <v>23</v>
      </c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 t="s">
        <v>12</v>
      </c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 t="s">
        <v>23</v>
      </c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 t="s">
        <v>12</v>
      </c>
      <c r="BH79" s="38" t="s">
        <v>21</v>
      </c>
      <c r="BI79" s="38"/>
      <c r="BJ79" s="38"/>
      <c r="BK79" s="57"/>
      <c r="BL79" s="38"/>
      <c r="BM79" s="38"/>
      <c r="BN79" s="38"/>
      <c r="BO79" s="38"/>
      <c r="BP79" s="38"/>
      <c r="BQ79" s="38"/>
      <c r="BR79" s="38"/>
      <c r="BS79" s="38" t="s">
        <v>23</v>
      </c>
      <c r="BT79" s="38"/>
      <c r="BU79" s="38"/>
      <c r="BV79" s="38"/>
      <c r="BW79" s="39"/>
      <c r="BX79" s="40" t="s">
        <v>136</v>
      </c>
      <c r="BY79" s="41" t="s">
        <v>11</v>
      </c>
      <c r="BZ79" s="38" t="s">
        <v>12</v>
      </c>
      <c r="CA79" s="38"/>
      <c r="CB79" s="38"/>
      <c r="CC79" s="38" t="s">
        <v>22</v>
      </c>
      <c r="CD79" s="38"/>
      <c r="CE79" s="38" t="s">
        <v>22</v>
      </c>
      <c r="CF79" s="38" t="s">
        <v>19</v>
      </c>
      <c r="CG79" s="38"/>
      <c r="CH79" s="38"/>
      <c r="CI79" s="38"/>
      <c r="CJ79" s="38"/>
      <c r="CK79" s="38"/>
      <c r="CL79" s="38"/>
      <c r="CM79" s="38" t="s">
        <v>23</v>
      </c>
      <c r="CN79" s="38"/>
      <c r="CO79" s="38"/>
      <c r="CP79" s="38"/>
      <c r="CQ79" s="38"/>
      <c r="CR79" s="38"/>
      <c r="CS79" s="38"/>
      <c r="CT79" s="38"/>
      <c r="CU79" s="38"/>
      <c r="CV79" s="42">
        <f>COUNTIF(E79:CT79,"РУС")</f>
        <v>2</v>
      </c>
      <c r="CW79" s="43">
        <f>COUNTIF(E79:CT79,"МАТ")</f>
        <v>3</v>
      </c>
      <c r="CX79" s="42">
        <f>COUNTIF(E79:CT79,"АЛГ")</f>
        <v>0</v>
      </c>
      <c r="CY79" s="42">
        <f>COUNTIF(E79:CT79,"ГЕМ")</f>
        <v>0</v>
      </c>
      <c r="CZ79" s="42">
        <f>COUNTIF(E79:CT79,"ВИС")</f>
        <v>0</v>
      </c>
      <c r="DA79" s="42">
        <f>COUNTIF(E79:CT79,"БИО")</f>
        <v>0</v>
      </c>
      <c r="DB79" s="42">
        <f>COUNTIF(E79:CT79,"ГЕО")</f>
        <v>0</v>
      </c>
      <c r="DC79" s="42">
        <f>COUNTIF(E79:CT79,"ИНФ")</f>
        <v>0</v>
      </c>
      <c r="DD79" s="42">
        <f>COUNTIF(E79:CT79,"ИСТ")</f>
        <v>0</v>
      </c>
      <c r="DE79" s="42">
        <f>COUNTIF(E79:CT79,"ЛИТ")</f>
        <v>1</v>
      </c>
      <c r="DF79" s="42">
        <f>COUNTIF(E79:CT79,"ОБЩ")</f>
        <v>0</v>
      </c>
      <c r="DG79" s="42">
        <f>COUNTIF(E79:CT79,"ФИЗ")</f>
        <v>1</v>
      </c>
      <c r="DH79" s="42">
        <f>COUNTIF(E79:CT79,"ХИМ")</f>
        <v>2</v>
      </c>
      <c r="DI79" s="42">
        <f>COUNTIF(E79:CT79,"АНГ")</f>
        <v>4</v>
      </c>
      <c r="DJ79" s="42">
        <f>COUNTIF(E79:CT79,"НЕМ")</f>
        <v>0</v>
      </c>
      <c r="DK79" s="42">
        <f>COUNTIF(E79:CT79,"ФРА")</f>
        <v>0</v>
      </c>
      <c r="DL79" s="42">
        <f>COUNTIF(E79:CT79,"ОКР")</f>
        <v>0</v>
      </c>
      <c r="DM79" s="42">
        <f>COUNTIF(E79:CT79,"ИЗО")</f>
        <v>0</v>
      </c>
      <c r="DN79" s="42">
        <f>COUNTIF(E79:CT79,"КУБ")</f>
        <v>0</v>
      </c>
      <c r="DO79" s="42">
        <f>COUNTIF(E79:CT79,"МУЗ")</f>
        <v>0</v>
      </c>
      <c r="DP79" s="42">
        <f>COUNTIF(E79:CT79,"ОБЗ")</f>
        <v>0</v>
      </c>
      <c r="DQ79" s="42">
        <f>COUNTIF(E79:CT79,"ТЕХ")</f>
        <v>0</v>
      </c>
      <c r="DR79" s="42">
        <f>COUNTIF(E79:CT79,"ФЗР")</f>
        <v>0</v>
      </c>
    </row>
    <row r="80" ht="18" customHeight="1">
      <c r="A80" s="49"/>
      <c r="B80" s="59"/>
      <c r="D80" s="54" t="s">
        <v>137</v>
      </c>
      <c r="E80" s="41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 t="s">
        <v>11</v>
      </c>
      <c r="R80" s="38"/>
      <c r="S80" s="38"/>
      <c r="T80" s="38"/>
      <c r="U80" s="38"/>
      <c r="V80" s="38"/>
      <c r="W80" s="38"/>
      <c r="X80" s="38"/>
      <c r="Y80" s="38" t="s">
        <v>12</v>
      </c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 t="s">
        <v>23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 t="s">
        <v>23</v>
      </c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 t="s">
        <v>21</v>
      </c>
      <c r="BI80" s="38"/>
      <c r="BJ80" s="38"/>
      <c r="BK80" s="38"/>
      <c r="BL80" s="38"/>
      <c r="BM80" s="38"/>
      <c r="BN80" s="38" t="s">
        <v>12</v>
      </c>
      <c r="BO80" s="38"/>
      <c r="BP80" s="38"/>
      <c r="BQ80" s="38"/>
      <c r="BR80" s="38"/>
      <c r="BS80" s="38"/>
      <c r="BT80" s="38"/>
      <c r="BU80" s="38" t="s">
        <v>23</v>
      </c>
      <c r="BV80" s="38"/>
      <c r="BW80" s="39"/>
      <c r="BX80" s="40" t="s">
        <v>137</v>
      </c>
      <c r="BY80" s="41" t="s">
        <v>11</v>
      </c>
      <c r="BZ80" s="58"/>
      <c r="CA80" s="38"/>
      <c r="CB80" s="38"/>
      <c r="CC80" s="38"/>
      <c r="CD80" s="38" t="s">
        <v>22</v>
      </c>
      <c r="CE80" s="38"/>
      <c r="CF80" s="38" t="s">
        <v>19</v>
      </c>
      <c r="CG80" s="38"/>
      <c r="CH80" s="38"/>
      <c r="CI80" s="38"/>
      <c r="CJ80" s="38"/>
      <c r="CK80" s="38"/>
      <c r="CL80" s="38" t="s">
        <v>17</v>
      </c>
      <c r="CM80" s="38"/>
      <c r="CN80" s="38"/>
      <c r="CO80" s="38"/>
      <c r="CP80" s="38"/>
      <c r="CQ80" s="38"/>
      <c r="CR80" s="38"/>
      <c r="CS80" s="38"/>
      <c r="CT80" s="38" t="s">
        <v>23</v>
      </c>
      <c r="CU80" s="38"/>
      <c r="CV80" s="42">
        <f>COUNTIF(E80:CT80,"РУС")</f>
        <v>2</v>
      </c>
      <c r="CW80" s="43">
        <f>COUNTIF(E80:CT80,"МАТ")</f>
        <v>2</v>
      </c>
      <c r="CX80" s="42">
        <f>COUNTIF(E80:CT80,"АЛГ")</f>
        <v>0</v>
      </c>
      <c r="CY80" s="42">
        <f>COUNTIF(E80:CT80,"ГЕМ")</f>
        <v>0</v>
      </c>
      <c r="CZ80" s="42">
        <f>COUNTIF(E80:CT80,"ВИС")</f>
        <v>0</v>
      </c>
      <c r="DA80" s="42">
        <f>COUNTIF(E80:CT80,"БИО")</f>
        <v>0</v>
      </c>
      <c r="DB80" s="42">
        <f>COUNTIF(E80:CT80,"ГЕО")</f>
        <v>0</v>
      </c>
      <c r="DC80" s="42">
        <f>COUNTIF(E80:CT80,"ИНФ")</f>
        <v>1</v>
      </c>
      <c r="DD80" s="42">
        <f>COUNTIF(E80:CT80,"ИСТ")</f>
        <v>0</v>
      </c>
      <c r="DE80" s="42">
        <f>COUNTIF(E80:CT80,"ЛИТ")</f>
        <v>1</v>
      </c>
      <c r="DF80" s="42">
        <f>COUNTIF(E80:CT80,"ОБЩ")</f>
        <v>0</v>
      </c>
      <c r="DG80" s="42">
        <f>COUNTIF(E80:CT80,"ФИЗ")</f>
        <v>1</v>
      </c>
      <c r="DH80" s="42">
        <f>COUNTIF(E80:CT80,"ХИМ")</f>
        <v>1</v>
      </c>
      <c r="DI80" s="42">
        <f>COUNTIF(E80:CT80,"АНГ")</f>
        <v>4</v>
      </c>
      <c r="DJ80" s="42">
        <f>COUNTIF(E80:CT80,"НЕМ")</f>
        <v>0</v>
      </c>
      <c r="DK80" s="42">
        <f>COUNTIF(E80:CT80,"ФРА")</f>
        <v>0</v>
      </c>
      <c r="DL80" s="42">
        <f>COUNTIF(E80:CT80,"ОКР")</f>
        <v>0</v>
      </c>
      <c r="DM80" s="42">
        <f>COUNTIF(E80:CT80,"ИЗО")</f>
        <v>0</v>
      </c>
      <c r="DN80" s="42">
        <f>COUNTIF(E80:CT80,"КУБ")</f>
        <v>0</v>
      </c>
      <c r="DO80" s="42">
        <f>COUNTIF(E80:CT80,"МУЗ")</f>
        <v>0</v>
      </c>
      <c r="DP80" s="42">
        <f>COUNTIF(E80:CT80,"ОБЗ")</f>
        <v>0</v>
      </c>
      <c r="DQ80" s="42">
        <f>COUNTIF(E80:CT80,"ТЕХ")</f>
        <v>0</v>
      </c>
      <c r="DR80" s="42">
        <f>COUNTIF(E80:CT80,"ФЗР")</f>
        <v>0</v>
      </c>
    </row>
    <row r="81" ht="18" customHeight="1">
      <c r="A81" s="49"/>
      <c r="B81" s="59"/>
      <c r="D81" s="54" t="s">
        <v>138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 t="s">
        <v>23</v>
      </c>
      <c r="T81" s="38" t="s">
        <v>11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 t="s">
        <v>12</v>
      </c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 t="s">
        <v>23</v>
      </c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 t="s">
        <v>12</v>
      </c>
      <c r="BH81" s="38" t="s">
        <v>21</v>
      </c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 t="s">
        <v>23</v>
      </c>
      <c r="BT81" s="38" t="s">
        <v>11</v>
      </c>
      <c r="BU81" s="38"/>
      <c r="BV81" s="38"/>
      <c r="BW81" s="39"/>
      <c r="BX81" s="40" t="s">
        <v>138</v>
      </c>
      <c r="BY81" s="41"/>
      <c r="BZ81" s="58" t="s">
        <v>12</v>
      </c>
      <c r="CA81" s="38"/>
      <c r="CB81" s="38"/>
      <c r="CC81" s="38"/>
      <c r="CD81" s="38" t="s">
        <v>22</v>
      </c>
      <c r="CE81" s="38"/>
      <c r="CF81" s="38" t="s">
        <v>19</v>
      </c>
      <c r="CG81" s="38"/>
      <c r="CH81" s="38"/>
      <c r="CI81" s="38"/>
      <c r="CJ81" s="38"/>
      <c r="CK81" s="38"/>
      <c r="CL81" s="38"/>
      <c r="CM81" s="38" t="s">
        <v>23</v>
      </c>
      <c r="CN81" s="38"/>
      <c r="CO81" s="38"/>
      <c r="CP81" s="38"/>
      <c r="CQ81" s="38"/>
      <c r="CR81" s="38" t="s">
        <v>17</v>
      </c>
      <c r="CS81" s="38"/>
      <c r="CT81" s="38"/>
      <c r="CU81" s="38"/>
      <c r="CV81" s="42">
        <f>COUNTIF(E81:CT81,"РУС")</f>
        <v>2</v>
      </c>
      <c r="CW81" s="43">
        <f>COUNTIF(E81:CT81,"МАТ")</f>
        <v>3</v>
      </c>
      <c r="CX81" s="42">
        <f>COUNTIF(E81:CT81,"АЛГ")</f>
        <v>0</v>
      </c>
      <c r="CY81" s="42">
        <f>COUNTIF(E81:CT81,"ГЕМ")</f>
        <v>0</v>
      </c>
      <c r="CZ81" s="42">
        <f>COUNTIF(E81:CT81,"ВИС")</f>
        <v>0</v>
      </c>
      <c r="DA81" s="42">
        <f>COUNTIF(E81:CT81,"БИО")</f>
        <v>0</v>
      </c>
      <c r="DB81" s="42">
        <f>COUNTIF(E81:CT81,"ГЕО")</f>
        <v>0</v>
      </c>
      <c r="DC81" s="42">
        <f>COUNTIF(E81:CT81,"ИНФ")</f>
        <v>1</v>
      </c>
      <c r="DD81" s="42">
        <f>COUNTIF(E81:CT81,"ИСТ")</f>
        <v>0</v>
      </c>
      <c r="DE81" s="42">
        <f>COUNTIF(E81:CT81,"ЛИТ")</f>
        <v>1</v>
      </c>
      <c r="DF81" s="42">
        <f>COUNTIF(E81:CT81,"ОБЩ")</f>
        <v>0</v>
      </c>
      <c r="DG81" s="42">
        <f>COUNTIF(E81:CT81,"ФИЗ")</f>
        <v>1</v>
      </c>
      <c r="DH81" s="42">
        <f>COUNTIF(E81:CT81,"ХИМ")</f>
        <v>1</v>
      </c>
      <c r="DI81" s="42">
        <f>COUNTIF(E81:CT81,"АНГ")</f>
        <v>4</v>
      </c>
      <c r="DJ81" s="42">
        <f>COUNTIF(E81:CT81,"НЕМ")</f>
        <v>0</v>
      </c>
      <c r="DK81" s="42">
        <f>COUNTIF(E81:CT81,"ФРА")</f>
        <v>0</v>
      </c>
      <c r="DL81" s="42">
        <f>COUNTIF(E81:CT81,"ОКР")</f>
        <v>0</v>
      </c>
      <c r="DM81" s="42">
        <f>COUNTIF(E81:CT81,"ИЗО")</f>
        <v>0</v>
      </c>
      <c r="DN81" s="42">
        <f>COUNTIF(E81:CT81,"КУБ")</f>
        <v>0</v>
      </c>
      <c r="DO81" s="42">
        <f>COUNTIF(E81:CT81,"МУЗ")</f>
        <v>0</v>
      </c>
      <c r="DP81" s="42">
        <f>COUNTIF(E81:CT81,"ОБЗ")</f>
        <v>0</v>
      </c>
      <c r="DQ81" s="42">
        <f>COUNTIF(E81:CT81,"ТЕХ")</f>
        <v>0</v>
      </c>
      <c r="DR81" s="42">
        <f>COUNTIF(E81:CT81,"ФЗР")</f>
        <v>0</v>
      </c>
    </row>
    <row r="82" s="60" customFormat="1" ht="15.75" customHeight="1">
      <c r="A82" s="61"/>
      <c r="B82" s="62"/>
      <c r="D82" s="63"/>
      <c r="E82" s="30">
        <v>2</v>
      </c>
      <c r="F82" s="30">
        <v>3</v>
      </c>
      <c r="G82" s="30">
        <v>4</v>
      </c>
      <c r="H82" s="30">
        <v>5</v>
      </c>
      <c r="I82" s="30">
        <v>6</v>
      </c>
      <c r="J82" s="30">
        <v>7</v>
      </c>
      <c r="K82" s="30">
        <v>9</v>
      </c>
      <c r="L82" s="30">
        <v>10</v>
      </c>
      <c r="M82" s="30">
        <v>11</v>
      </c>
      <c r="N82" s="30">
        <v>12</v>
      </c>
      <c r="O82" s="30">
        <v>13</v>
      </c>
      <c r="P82" s="30">
        <v>14</v>
      </c>
      <c r="Q82" s="30">
        <v>16</v>
      </c>
      <c r="R82" s="30">
        <v>17</v>
      </c>
      <c r="S82" s="30">
        <v>18</v>
      </c>
      <c r="T82" s="30">
        <v>19</v>
      </c>
      <c r="U82" s="30">
        <v>20</v>
      </c>
      <c r="V82" s="30">
        <v>21</v>
      </c>
      <c r="W82" s="30">
        <v>23</v>
      </c>
      <c r="X82" s="30">
        <v>24</v>
      </c>
      <c r="Y82" s="30">
        <v>25</v>
      </c>
      <c r="Z82" s="30">
        <v>26</v>
      </c>
      <c r="AA82" s="30">
        <v>27</v>
      </c>
      <c r="AB82" s="30">
        <v>28</v>
      </c>
      <c r="AC82" s="30">
        <v>30</v>
      </c>
      <c r="AD82" s="30">
        <v>1</v>
      </c>
      <c r="AE82" s="30">
        <v>2</v>
      </c>
      <c r="AF82" s="30">
        <v>3</v>
      </c>
      <c r="AG82" s="30">
        <v>4</v>
      </c>
      <c r="AH82" s="30">
        <v>5</v>
      </c>
      <c r="AI82" s="30">
        <v>7</v>
      </c>
      <c r="AJ82" s="30">
        <v>8</v>
      </c>
      <c r="AK82" s="30">
        <v>9</v>
      </c>
      <c r="AL82" s="30">
        <v>10</v>
      </c>
      <c r="AM82" s="30">
        <v>11</v>
      </c>
      <c r="AN82" s="30">
        <v>12</v>
      </c>
      <c r="AO82" s="30">
        <v>14</v>
      </c>
      <c r="AP82" s="30">
        <v>15</v>
      </c>
      <c r="AQ82" s="31">
        <v>16</v>
      </c>
      <c r="AR82" s="30">
        <v>17</v>
      </c>
      <c r="AS82" s="30">
        <v>18</v>
      </c>
      <c r="AT82" s="30">
        <v>19</v>
      </c>
      <c r="AU82" s="30">
        <v>21</v>
      </c>
      <c r="AV82" s="30">
        <v>22</v>
      </c>
      <c r="AW82" s="30">
        <v>23</v>
      </c>
      <c r="AX82" s="30">
        <v>24</v>
      </c>
      <c r="AY82" s="30">
        <v>25</v>
      </c>
      <c r="AZ82" s="30">
        <v>26</v>
      </c>
      <c r="BA82" s="30">
        <v>5</v>
      </c>
      <c r="BB82" s="30">
        <v>6</v>
      </c>
      <c r="BC82" s="30">
        <v>7</v>
      </c>
      <c r="BD82" s="30">
        <v>8</v>
      </c>
      <c r="BE82" s="30">
        <v>9</v>
      </c>
      <c r="BF82" s="30">
        <v>11</v>
      </c>
      <c r="BG82" s="30">
        <v>12</v>
      </c>
      <c r="BH82" s="30">
        <v>13</v>
      </c>
      <c r="BI82" s="30">
        <v>14</v>
      </c>
      <c r="BJ82" s="30">
        <v>15</v>
      </c>
      <c r="BK82" s="30">
        <v>16</v>
      </c>
      <c r="BL82" s="30">
        <v>18</v>
      </c>
      <c r="BM82" s="30">
        <v>19</v>
      </c>
      <c r="BN82" s="30">
        <v>20</v>
      </c>
      <c r="BO82" s="30">
        <v>21</v>
      </c>
      <c r="BP82" s="30">
        <v>22</v>
      </c>
      <c r="BQ82" s="30">
        <v>23</v>
      </c>
      <c r="BR82" s="30">
        <v>25</v>
      </c>
      <c r="BS82" s="30">
        <v>26</v>
      </c>
      <c r="BT82" s="30">
        <v>27</v>
      </c>
      <c r="BU82" s="30">
        <v>28</v>
      </c>
      <c r="BV82" s="30">
        <v>29</v>
      </c>
      <c r="BW82" s="31">
        <v>30</v>
      </c>
      <c r="BX82" s="64"/>
      <c r="BY82" s="33">
        <v>2</v>
      </c>
      <c r="BZ82" s="30">
        <v>3</v>
      </c>
      <c r="CA82" s="30">
        <v>4</v>
      </c>
      <c r="CB82" s="30">
        <v>5</v>
      </c>
      <c r="CC82" s="30">
        <v>6</v>
      </c>
      <c r="CD82" s="30">
        <v>7</v>
      </c>
      <c r="CE82" s="30">
        <v>9</v>
      </c>
      <c r="CF82" s="30">
        <v>10</v>
      </c>
      <c r="CG82" s="30">
        <v>11</v>
      </c>
      <c r="CH82" s="30">
        <v>12</v>
      </c>
      <c r="CI82" s="30">
        <v>13</v>
      </c>
      <c r="CJ82" s="30">
        <v>14</v>
      </c>
      <c r="CK82" s="30">
        <v>16</v>
      </c>
      <c r="CL82" s="30">
        <v>17</v>
      </c>
      <c r="CM82" s="30">
        <v>18</v>
      </c>
      <c r="CN82" s="30">
        <v>19</v>
      </c>
      <c r="CO82" s="30">
        <v>20</v>
      </c>
      <c r="CP82" s="30">
        <v>21</v>
      </c>
      <c r="CQ82" s="30">
        <v>23</v>
      </c>
      <c r="CR82" s="30">
        <v>24</v>
      </c>
      <c r="CS82" s="30">
        <v>25</v>
      </c>
      <c r="CT82" s="30">
        <v>26</v>
      </c>
      <c r="CU82" s="30">
        <v>27</v>
      </c>
      <c r="CV82" s="34" t="s">
        <v>11</v>
      </c>
      <c r="CW82" s="34" t="s">
        <v>12</v>
      </c>
      <c r="CX82" s="34" t="s">
        <v>10</v>
      </c>
      <c r="CY82" s="34" t="s">
        <v>13</v>
      </c>
      <c r="CZ82" s="34" t="s">
        <v>14</v>
      </c>
      <c r="DA82" s="34" t="s">
        <v>15</v>
      </c>
      <c r="DB82" s="34" t="s">
        <v>16</v>
      </c>
      <c r="DC82" s="34" t="s">
        <v>17</v>
      </c>
      <c r="DD82" s="34" t="s">
        <v>18</v>
      </c>
      <c r="DE82" s="34" t="s">
        <v>19</v>
      </c>
      <c r="DF82" s="34" t="s">
        <v>20</v>
      </c>
      <c r="DG82" s="34" t="s">
        <v>21</v>
      </c>
      <c r="DH82" s="34" t="s">
        <v>22</v>
      </c>
      <c r="DI82" s="34" t="s">
        <v>23</v>
      </c>
      <c r="DJ82" s="34" t="s">
        <v>24</v>
      </c>
      <c r="DK82" s="34" t="s">
        <v>25</v>
      </c>
      <c r="DL82" s="34" t="s">
        <v>26</v>
      </c>
      <c r="DM82" s="34" t="s">
        <v>27</v>
      </c>
      <c r="DN82" s="34" t="s">
        <v>28</v>
      </c>
      <c r="DO82" s="34" t="s">
        <v>29</v>
      </c>
      <c r="DP82" s="34" t="s">
        <v>30</v>
      </c>
      <c r="DQ82" s="34" t="s">
        <v>31</v>
      </c>
      <c r="DR82" s="34" t="s">
        <v>32</v>
      </c>
    </row>
    <row r="83" s="3" customFormat="1" ht="15.75" customHeight="1">
      <c r="B83" s="65"/>
      <c r="D83" s="63"/>
      <c r="E83" s="16" t="s">
        <v>4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7" t="s">
        <v>5</v>
      </c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8" t="s">
        <v>6</v>
      </c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9"/>
      <c r="BX83" s="66"/>
      <c r="BY83" s="21" t="s">
        <v>7</v>
      </c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2"/>
      <c r="CV83" s="23" t="s">
        <v>8</v>
      </c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5"/>
    </row>
    <row r="84" ht="57.75" customHeight="1">
      <c r="A84" s="67" t="s">
        <v>139</v>
      </c>
      <c r="DP84" s="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</sheetData>
  <mergeCells count="15">
    <mergeCell ref="J1:BA4"/>
    <mergeCell ref="BJ1:BW4"/>
    <mergeCell ref="A6:B6"/>
    <mergeCell ref="D6:D7"/>
    <mergeCell ref="E6:AC6"/>
    <mergeCell ref="AD6:AZ6"/>
    <mergeCell ref="BA6:BW6"/>
    <mergeCell ref="BX6:BX7"/>
    <mergeCell ref="BY6:CU6"/>
    <mergeCell ref="CV6:DR6"/>
    <mergeCell ref="E83:AC83"/>
    <mergeCell ref="AD83:AZ83"/>
    <mergeCell ref="BA83:BW83"/>
    <mergeCell ref="BY83:CU83"/>
    <mergeCell ref="CV83:DR83"/>
  </mergeCells>
  <printOptions headings="0" gridLines="0"/>
  <pageMargins left="2.1259842519685042" right="0.11811023622047245" top="0.07874015748031496" bottom="0.19685039370078738" header="0.51181102362204689" footer="0.51181102362204689"/>
  <pageSetup paperSize="9" scale="36" firstPageNumber="1" fitToWidth="0" fitToHeight="1" pageOrder="downThenOver" orientation="landscape" usePrinterDefaults="1" blackAndWhite="0" draft="0" cellComments="none" useFirstPageNumber="1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62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mamamonte</dc:creator>
  <dc:description/>
  <dc:language>ru-RU</dc:language>
  <cp:revision>2</cp:revision>
  <dcterms:created xsi:type="dcterms:W3CDTF">2021-09-20T17:47:09Z</dcterms:created>
  <dcterms:modified xsi:type="dcterms:W3CDTF">2024-11-11T11:40:11Z</dcterms:modified>
</cp:coreProperties>
</file>